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ussain\Desktop\Specification\"/>
    </mc:Choice>
  </mc:AlternateContent>
  <bookViews>
    <workbookView xWindow="0" yWindow="0" windowWidth="15345" windowHeight="3945" firstSheet="9" activeTab="14"/>
  </bookViews>
  <sheets>
    <sheet name="Tax Payer A" sheetId="1" r:id="rId1"/>
    <sheet name="Tax Payer B" sheetId="2" r:id="rId2"/>
    <sheet name="Tax Payer C" sheetId="3" r:id="rId3"/>
    <sheet name="Tax Payer D" sheetId="4" r:id="rId4"/>
    <sheet name="Tax Payer F" sheetId="5" r:id="rId5"/>
    <sheet name="Tax Payer G" sheetId="6" r:id="rId6"/>
    <sheet name="Tax Payer H" sheetId="7" r:id="rId7"/>
    <sheet name="Tax Payer I" sheetId="8" r:id="rId8"/>
    <sheet name="Tax Payer J" sheetId="9" r:id="rId9"/>
    <sheet name="Tax Payer K" sheetId="10" r:id="rId10"/>
    <sheet name="Tax Payer L" sheetId="13" r:id="rId11"/>
    <sheet name="Tax Payer M" sheetId="14" r:id="rId12"/>
    <sheet name="Tax Payer N" sheetId="15" r:id="rId13"/>
    <sheet name="Tax Payer O" sheetId="16" r:id="rId14"/>
    <sheet name="Tax Payer P" sheetId="17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7" l="1"/>
  <c r="AE40" i="17" s="1"/>
  <c r="F36" i="17"/>
  <c r="E36" i="17"/>
  <c r="C36" i="17"/>
  <c r="AG34" i="17"/>
  <c r="L34" i="17"/>
  <c r="G34" i="17"/>
  <c r="AG33" i="17"/>
  <c r="L33" i="17"/>
  <c r="G33" i="17"/>
  <c r="L32" i="17"/>
  <c r="G32" i="17"/>
  <c r="L31" i="17"/>
  <c r="G31" i="17"/>
  <c r="AG31" i="17" s="1"/>
  <c r="AG30" i="17"/>
  <c r="L30" i="17"/>
  <c r="G30" i="17"/>
  <c r="L29" i="17"/>
  <c r="G29" i="17"/>
  <c r="AG28" i="17"/>
  <c r="L28" i="17"/>
  <c r="G28" i="17"/>
  <c r="AG27" i="17"/>
  <c r="L27" i="17"/>
  <c r="G27" i="17"/>
  <c r="AG26" i="17"/>
  <c r="L26" i="17"/>
  <c r="G26" i="17"/>
  <c r="AG25" i="17"/>
  <c r="L25" i="17"/>
  <c r="G25" i="17"/>
  <c r="L24" i="17"/>
  <c r="G24" i="17"/>
  <c r="L23" i="17"/>
  <c r="G23" i="17"/>
  <c r="AG23" i="17" s="1"/>
  <c r="AG22" i="17"/>
  <c r="L22" i="17"/>
  <c r="G22" i="17"/>
  <c r="AG21" i="17"/>
  <c r="L21" i="17"/>
  <c r="G21" i="17"/>
  <c r="AG20" i="17"/>
  <c r="L20" i="17"/>
  <c r="G20" i="17"/>
  <c r="AG19" i="17"/>
  <c r="L19" i="17"/>
  <c r="G19" i="17"/>
  <c r="AG18" i="17"/>
  <c r="L18" i="17"/>
  <c r="G18" i="17"/>
  <c r="AG17" i="17"/>
  <c r="L17" i="17"/>
  <c r="G17" i="17"/>
  <c r="L16" i="17"/>
  <c r="G16" i="17"/>
  <c r="AG15" i="17"/>
  <c r="L15" i="17"/>
  <c r="G15" i="17"/>
  <c r="AG14" i="17"/>
  <c r="L14" i="17"/>
  <c r="L13" i="17"/>
  <c r="G13" i="17"/>
  <c r="AG12" i="17"/>
  <c r="L12" i="17"/>
  <c r="J12" i="17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G12" i="17"/>
  <c r="AG11" i="17"/>
  <c r="M11" i="17"/>
  <c r="L11" i="17"/>
  <c r="K11" i="17"/>
  <c r="K12" i="17" s="1"/>
  <c r="G11" i="17"/>
  <c r="D11" i="17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D34" i="17" s="1"/>
  <c r="P10" i="17"/>
  <c r="M10" i="17"/>
  <c r="L10" i="17"/>
  <c r="K10" i="17"/>
  <c r="G10" i="17"/>
  <c r="D10" i="17"/>
  <c r="AG9" i="17"/>
  <c r="V9" i="17"/>
  <c r="U9" i="17"/>
  <c r="T9" i="17"/>
  <c r="L9" i="17"/>
  <c r="M9" i="17" s="1"/>
  <c r="J9" i="17"/>
  <c r="J10" i="17" s="1"/>
  <c r="J11" i="17" s="1"/>
  <c r="I9" i="17"/>
  <c r="G9" i="17"/>
  <c r="D9" i="17"/>
  <c r="AA8" i="17"/>
  <c r="H36" i="16"/>
  <c r="AE40" i="16" s="1"/>
  <c r="F36" i="16"/>
  <c r="E36" i="16"/>
  <c r="C36" i="16"/>
  <c r="L34" i="16"/>
  <c r="G34" i="16"/>
  <c r="AG34" i="16" s="1"/>
  <c r="L33" i="16"/>
  <c r="G33" i="16"/>
  <c r="AG33" i="16" s="1"/>
  <c r="AG32" i="16"/>
  <c r="L32" i="16"/>
  <c r="G32" i="16"/>
  <c r="L31" i="16"/>
  <c r="G31" i="16"/>
  <c r="L30" i="16"/>
  <c r="G30" i="16"/>
  <c r="L29" i="16"/>
  <c r="G29" i="16"/>
  <c r="L28" i="16"/>
  <c r="G28" i="16"/>
  <c r="L27" i="16"/>
  <c r="G27" i="16"/>
  <c r="L26" i="16"/>
  <c r="G26" i="16"/>
  <c r="AG26" i="16" s="1"/>
  <c r="L25" i="16"/>
  <c r="G25" i="16"/>
  <c r="AG25" i="16" s="1"/>
  <c r="L24" i="16"/>
  <c r="G24" i="16"/>
  <c r="AG24" i="16" s="1"/>
  <c r="L23" i="16"/>
  <c r="G23" i="16"/>
  <c r="L22" i="16"/>
  <c r="G22" i="16"/>
  <c r="L21" i="16"/>
  <c r="G21" i="16"/>
  <c r="L20" i="16"/>
  <c r="G20" i="16"/>
  <c r="L19" i="16"/>
  <c r="G19" i="16"/>
  <c r="L18" i="16"/>
  <c r="G18" i="16"/>
  <c r="AG18" i="16" s="1"/>
  <c r="L17" i="16"/>
  <c r="G17" i="16"/>
  <c r="AG17" i="16" s="1"/>
  <c r="L16" i="16"/>
  <c r="G16" i="16"/>
  <c r="AG16" i="16" s="1"/>
  <c r="L15" i="16"/>
  <c r="G15" i="16"/>
  <c r="AG14" i="16"/>
  <c r="L14" i="16"/>
  <c r="L13" i="16"/>
  <c r="G13" i="16"/>
  <c r="AG13" i="16" s="1"/>
  <c r="L12" i="16"/>
  <c r="G12" i="16"/>
  <c r="D12" i="16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M11" i="16"/>
  <c r="P11" i="16" s="1"/>
  <c r="L11" i="16"/>
  <c r="G11" i="16"/>
  <c r="L10" i="16"/>
  <c r="K10" i="16"/>
  <c r="K11" i="16" s="1"/>
  <c r="K12" i="16" s="1"/>
  <c r="G10" i="16"/>
  <c r="I10" i="16" s="1"/>
  <c r="AG9" i="16"/>
  <c r="V9" i="16"/>
  <c r="U9" i="16"/>
  <c r="T9" i="16"/>
  <c r="L9" i="16"/>
  <c r="J9" i="16"/>
  <c r="J10" i="16" s="1"/>
  <c r="J11" i="16" s="1"/>
  <c r="J12" i="16" s="1"/>
  <c r="J13" i="16" s="1"/>
  <c r="J14" i="16" s="1"/>
  <c r="J15" i="16" s="1"/>
  <c r="J16" i="16" s="1"/>
  <c r="J17" i="16" s="1"/>
  <c r="J18" i="16" s="1"/>
  <c r="J19" i="16" s="1"/>
  <c r="J20" i="16" s="1"/>
  <c r="J21" i="16" s="1"/>
  <c r="J22" i="16" s="1"/>
  <c r="J23" i="16" s="1"/>
  <c r="J24" i="16" s="1"/>
  <c r="J25" i="16" s="1"/>
  <c r="J26" i="16" s="1"/>
  <c r="J27" i="16" s="1"/>
  <c r="J28" i="16" s="1"/>
  <c r="J29" i="16" s="1"/>
  <c r="J30" i="16" s="1"/>
  <c r="J31" i="16" s="1"/>
  <c r="J32" i="16" s="1"/>
  <c r="J33" i="16" s="1"/>
  <c r="J34" i="16" s="1"/>
  <c r="G9" i="16"/>
  <c r="I9" i="16" s="1"/>
  <c r="D9" i="16"/>
  <c r="D10" i="16" s="1"/>
  <c r="D11" i="16" s="1"/>
  <c r="AA8" i="16"/>
  <c r="H36" i="15"/>
  <c r="AE40" i="15" s="1"/>
  <c r="F36" i="15"/>
  <c r="E36" i="15"/>
  <c r="C36" i="15"/>
  <c r="L34" i="15"/>
  <c r="G34" i="15"/>
  <c r="AG34" i="15" s="1"/>
  <c r="L33" i="15"/>
  <c r="G33" i="15"/>
  <c r="L32" i="15"/>
  <c r="G32" i="15"/>
  <c r="L31" i="15"/>
  <c r="G31" i="15"/>
  <c r="L30" i="15"/>
  <c r="G30" i="15"/>
  <c r="L29" i="15"/>
  <c r="G29" i="15"/>
  <c r="AG29" i="15" s="1"/>
  <c r="L28" i="15"/>
  <c r="G28" i="15"/>
  <c r="AG28" i="15" s="1"/>
  <c r="L27" i="15"/>
  <c r="G27" i="15"/>
  <c r="L26" i="15"/>
  <c r="G26" i="15"/>
  <c r="AG26" i="15" s="1"/>
  <c r="L25" i="15"/>
  <c r="G25" i="15"/>
  <c r="L24" i="15"/>
  <c r="G24" i="15"/>
  <c r="L23" i="15"/>
  <c r="G23" i="15"/>
  <c r="L22" i="15"/>
  <c r="G22" i="15"/>
  <c r="L21" i="15"/>
  <c r="G21" i="15"/>
  <c r="AG21" i="15" s="1"/>
  <c r="L20" i="15"/>
  <c r="G20" i="15"/>
  <c r="L19" i="15"/>
  <c r="G19" i="15"/>
  <c r="L18" i="15"/>
  <c r="G18" i="15"/>
  <c r="AG18" i="15" s="1"/>
  <c r="L17" i="15"/>
  <c r="G17" i="15"/>
  <c r="L16" i="15"/>
  <c r="G16" i="15"/>
  <c r="L15" i="15"/>
  <c r="G15" i="15"/>
  <c r="AG14" i="15"/>
  <c r="L14" i="15"/>
  <c r="L13" i="15"/>
  <c r="G13" i="15"/>
  <c r="L12" i="15"/>
  <c r="G12" i="15"/>
  <c r="L11" i="15"/>
  <c r="G11" i="15"/>
  <c r="L10" i="15"/>
  <c r="K10" i="15"/>
  <c r="K11" i="15" s="1"/>
  <c r="M11" i="15" s="1"/>
  <c r="P11" i="15" s="1"/>
  <c r="I10" i="15"/>
  <c r="G10" i="15"/>
  <c r="AG10" i="15" s="1"/>
  <c r="V9" i="15"/>
  <c r="U9" i="15"/>
  <c r="T9" i="15"/>
  <c r="L9" i="15"/>
  <c r="M9" i="15" s="1"/>
  <c r="J9" i="15"/>
  <c r="J10" i="15" s="1"/>
  <c r="J11" i="15" s="1"/>
  <c r="J12" i="15" s="1"/>
  <c r="J13" i="15" s="1"/>
  <c r="J14" i="15" s="1"/>
  <c r="J15" i="15" s="1"/>
  <c r="J16" i="15" s="1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J31" i="15" s="1"/>
  <c r="J32" i="15" s="1"/>
  <c r="J33" i="15" s="1"/>
  <c r="J34" i="15" s="1"/>
  <c r="I9" i="15"/>
  <c r="G9" i="15"/>
  <c r="D9" i="15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AA8" i="15"/>
  <c r="H36" i="14"/>
  <c r="AE40" i="14" s="1"/>
  <c r="F36" i="14"/>
  <c r="E36" i="14"/>
  <c r="L34" i="14"/>
  <c r="G34" i="14"/>
  <c r="AG34" i="14"/>
  <c r="L33" i="14"/>
  <c r="G33" i="14"/>
  <c r="L32" i="14"/>
  <c r="G32" i="14"/>
  <c r="AG32" i="14"/>
  <c r="L31" i="14"/>
  <c r="G31" i="14"/>
  <c r="L30" i="14"/>
  <c r="G30" i="14"/>
  <c r="AG30" i="14"/>
  <c r="L29" i="14"/>
  <c r="G29" i="14"/>
  <c r="L28" i="14"/>
  <c r="G28" i="14"/>
  <c r="AG28" i="14"/>
  <c r="L27" i="14"/>
  <c r="G27" i="14"/>
  <c r="L26" i="14"/>
  <c r="G26" i="14"/>
  <c r="AG26" i="14"/>
  <c r="L25" i="14"/>
  <c r="G25" i="14"/>
  <c r="L24" i="14"/>
  <c r="G24" i="14"/>
  <c r="AG24" i="14"/>
  <c r="L23" i="14"/>
  <c r="G23" i="14"/>
  <c r="L22" i="14"/>
  <c r="G22" i="14"/>
  <c r="L21" i="14"/>
  <c r="G21" i="14"/>
  <c r="L20" i="14"/>
  <c r="G20" i="14"/>
  <c r="L19" i="14"/>
  <c r="G19" i="14"/>
  <c r="L18" i="14"/>
  <c r="G18" i="14"/>
  <c r="L17" i="14"/>
  <c r="G17" i="14"/>
  <c r="L16" i="14"/>
  <c r="G16" i="14"/>
  <c r="AG16" i="14"/>
  <c r="L15" i="14"/>
  <c r="G15" i="14"/>
  <c r="AG14" i="14"/>
  <c r="L14" i="14"/>
  <c r="AG13" i="14"/>
  <c r="L13" i="14"/>
  <c r="G13" i="14"/>
  <c r="L12" i="14"/>
  <c r="G12" i="14"/>
  <c r="L11" i="14"/>
  <c r="G11" i="14"/>
  <c r="L10" i="14"/>
  <c r="K10" i="14"/>
  <c r="K11" i="14" s="1"/>
  <c r="J10" i="14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G10" i="14"/>
  <c r="AG10" i="14" s="1"/>
  <c r="W9" i="14"/>
  <c r="V9" i="14"/>
  <c r="U9" i="14"/>
  <c r="T9" i="14"/>
  <c r="L9" i="14"/>
  <c r="J9" i="14"/>
  <c r="G9" i="14"/>
  <c r="D9" i="14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C36" i="14"/>
  <c r="AA8" i="14"/>
  <c r="C33" i="13"/>
  <c r="C34" i="13"/>
  <c r="AG34" i="13" s="1"/>
  <c r="I29" i="13"/>
  <c r="I29" i="1"/>
  <c r="H36" i="13"/>
  <c r="AE40" i="13" s="1"/>
  <c r="F36" i="13"/>
  <c r="E36" i="13"/>
  <c r="L34" i="13"/>
  <c r="G34" i="13"/>
  <c r="L33" i="13"/>
  <c r="G33" i="13"/>
  <c r="L32" i="13"/>
  <c r="G32" i="13"/>
  <c r="C32" i="13"/>
  <c r="L31" i="13"/>
  <c r="G31" i="13"/>
  <c r="AG31" i="13" s="1"/>
  <c r="C31" i="13"/>
  <c r="L30" i="13"/>
  <c r="G30" i="13"/>
  <c r="C30" i="13"/>
  <c r="L29" i="13"/>
  <c r="G29" i="13"/>
  <c r="AG29" i="13" s="1"/>
  <c r="C29" i="13"/>
  <c r="L28" i="13"/>
  <c r="G28" i="13"/>
  <c r="C28" i="13"/>
  <c r="L27" i="13"/>
  <c r="G27" i="13"/>
  <c r="AG27" i="13" s="1"/>
  <c r="C27" i="13"/>
  <c r="L26" i="13"/>
  <c r="G26" i="13"/>
  <c r="C26" i="13"/>
  <c r="L25" i="13"/>
  <c r="G25" i="13"/>
  <c r="AG25" i="13" s="1"/>
  <c r="C25" i="13"/>
  <c r="L24" i="13"/>
  <c r="G24" i="13"/>
  <c r="C24" i="13"/>
  <c r="L23" i="13"/>
  <c r="G23" i="13"/>
  <c r="AG23" i="13" s="1"/>
  <c r="C23" i="13"/>
  <c r="L22" i="13"/>
  <c r="G22" i="13"/>
  <c r="AG22" i="13" s="1"/>
  <c r="C22" i="13"/>
  <c r="AG21" i="13"/>
  <c r="L21" i="13"/>
  <c r="G21" i="13"/>
  <c r="C21" i="13"/>
  <c r="L20" i="13"/>
  <c r="G20" i="13"/>
  <c r="C20" i="13"/>
  <c r="L19" i="13"/>
  <c r="G19" i="13"/>
  <c r="AG19" i="13" s="1"/>
  <c r="C19" i="13"/>
  <c r="AG18" i="13"/>
  <c r="L18" i="13"/>
  <c r="G18" i="13"/>
  <c r="C18" i="13"/>
  <c r="L17" i="13"/>
  <c r="G17" i="13"/>
  <c r="C17" i="13"/>
  <c r="L16" i="13"/>
  <c r="G16" i="13"/>
  <c r="C16" i="13"/>
  <c r="AG16" i="13" s="1"/>
  <c r="AG15" i="13"/>
  <c r="L15" i="13"/>
  <c r="J15" i="13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G15" i="13"/>
  <c r="C15" i="13"/>
  <c r="L14" i="13"/>
  <c r="C14" i="13"/>
  <c r="L13" i="13"/>
  <c r="G13" i="13"/>
  <c r="AG13" i="13" s="1"/>
  <c r="C13" i="13"/>
  <c r="AG12" i="13"/>
  <c r="L12" i="13"/>
  <c r="G12" i="13"/>
  <c r="C12" i="13"/>
  <c r="L11" i="13"/>
  <c r="G11" i="13"/>
  <c r="C11" i="13"/>
  <c r="L10" i="13"/>
  <c r="K10" i="13"/>
  <c r="K11" i="13" s="1"/>
  <c r="K12" i="13" s="1"/>
  <c r="K13" i="13" s="1"/>
  <c r="K14" i="13" s="1"/>
  <c r="K15" i="13" s="1"/>
  <c r="G10" i="13"/>
  <c r="C10" i="13"/>
  <c r="AG9" i="13"/>
  <c r="V9" i="13"/>
  <c r="U9" i="13"/>
  <c r="T9" i="13"/>
  <c r="L9" i="13"/>
  <c r="M9" i="13" s="1"/>
  <c r="J9" i="13"/>
  <c r="J10" i="13" s="1"/>
  <c r="J11" i="13" s="1"/>
  <c r="J12" i="13" s="1"/>
  <c r="J13" i="13" s="1"/>
  <c r="J14" i="13" s="1"/>
  <c r="I9" i="13"/>
  <c r="G9" i="13"/>
  <c r="D9" i="13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C9" i="13"/>
  <c r="AA8" i="13"/>
  <c r="K13" i="17" l="1"/>
  <c r="M12" i="17"/>
  <c r="G36" i="17"/>
  <c r="AE39" i="17" s="1"/>
  <c r="I10" i="17"/>
  <c r="P11" i="17"/>
  <c r="P9" i="17"/>
  <c r="N9" i="17"/>
  <c r="O9" i="17"/>
  <c r="AG10" i="17"/>
  <c r="AG29" i="17"/>
  <c r="AG13" i="17"/>
  <c r="AG16" i="17"/>
  <c r="AG24" i="17"/>
  <c r="AG32" i="17"/>
  <c r="W9" i="17"/>
  <c r="O10" i="16"/>
  <c r="I11" i="16"/>
  <c r="K13" i="16"/>
  <c r="M12" i="16"/>
  <c r="AG10" i="16"/>
  <c r="W9" i="16"/>
  <c r="M10" i="16"/>
  <c r="AG21" i="16"/>
  <c r="N11" i="16"/>
  <c r="M9" i="16"/>
  <c r="AG29" i="16"/>
  <c r="AG19" i="16"/>
  <c r="AG27" i="16"/>
  <c r="AG11" i="16"/>
  <c r="AG22" i="16"/>
  <c r="AG30" i="16"/>
  <c r="G36" i="16"/>
  <c r="AE39" i="16" s="1"/>
  <c r="AG20" i="16"/>
  <c r="AG28" i="16"/>
  <c r="AG12" i="16"/>
  <c r="AG15" i="16"/>
  <c r="AG23" i="16"/>
  <c r="AG31" i="16"/>
  <c r="O9" i="15"/>
  <c r="I11" i="15"/>
  <c r="N11" i="15"/>
  <c r="P9" i="15"/>
  <c r="N9" i="15"/>
  <c r="W9" i="15"/>
  <c r="AG16" i="15"/>
  <c r="K12" i="15"/>
  <c r="AG13" i="15"/>
  <c r="AG24" i="15"/>
  <c r="AG32" i="15"/>
  <c r="AG19" i="15"/>
  <c r="AG27" i="15"/>
  <c r="AG11" i="15"/>
  <c r="AG22" i="15"/>
  <c r="AG30" i="15"/>
  <c r="AG17" i="15"/>
  <c r="AG25" i="15"/>
  <c r="AG33" i="15"/>
  <c r="G36" i="15"/>
  <c r="AE39" i="15" s="1"/>
  <c r="AG9" i="15"/>
  <c r="M10" i="15"/>
  <c r="AG20" i="15"/>
  <c r="AG12" i="15"/>
  <c r="AG15" i="15"/>
  <c r="AG23" i="15"/>
  <c r="AG31" i="15"/>
  <c r="M11" i="14"/>
  <c r="K12" i="14"/>
  <c r="AG12" i="14"/>
  <c r="AG15" i="14"/>
  <c r="G36" i="14"/>
  <c r="M10" i="14"/>
  <c r="AG22" i="14"/>
  <c r="AE39" i="14"/>
  <c r="AG9" i="14"/>
  <c r="I9" i="14"/>
  <c r="AG11" i="14"/>
  <c r="AG17" i="14"/>
  <c r="AG20" i="14"/>
  <c r="AG25" i="14"/>
  <c r="AG19" i="14"/>
  <c r="AG27" i="14"/>
  <c r="AG18" i="14"/>
  <c r="M9" i="14"/>
  <c r="AG21" i="14"/>
  <c r="AG23" i="14"/>
  <c r="AG29" i="14"/>
  <c r="AG31" i="14"/>
  <c r="AG33" i="14"/>
  <c r="D34" i="13"/>
  <c r="AG33" i="13"/>
  <c r="N9" i="13"/>
  <c r="P9" i="13"/>
  <c r="K16" i="13"/>
  <c r="M15" i="13"/>
  <c r="AG17" i="13"/>
  <c r="W9" i="13"/>
  <c r="AG10" i="13"/>
  <c r="AG36" i="13" s="1"/>
  <c r="M10" i="13"/>
  <c r="M12" i="13"/>
  <c r="M14" i="13"/>
  <c r="AG14" i="13"/>
  <c r="AG26" i="13"/>
  <c r="AG11" i="13"/>
  <c r="O9" i="13"/>
  <c r="I10" i="13"/>
  <c r="AG20" i="13"/>
  <c r="AG30" i="13"/>
  <c r="M11" i="13"/>
  <c r="AG24" i="13"/>
  <c r="C36" i="13"/>
  <c r="M13" i="13"/>
  <c r="G36" i="13"/>
  <c r="AG28" i="13"/>
  <c r="AG32" i="13"/>
  <c r="C10" i="10"/>
  <c r="C11" i="10"/>
  <c r="C12" i="10"/>
  <c r="C13" i="10"/>
  <c r="C14" i="10"/>
  <c r="AG14" i="10" s="1"/>
  <c r="C15" i="10"/>
  <c r="C16" i="10"/>
  <c r="AG16" i="10" s="1"/>
  <c r="C17" i="10"/>
  <c r="AG17" i="10" s="1"/>
  <c r="C18" i="10"/>
  <c r="C19" i="10"/>
  <c r="C20" i="10"/>
  <c r="C21" i="10"/>
  <c r="C22" i="10"/>
  <c r="AG22" i="10" s="1"/>
  <c r="C23" i="10"/>
  <c r="C24" i="10"/>
  <c r="AG24" i="10" s="1"/>
  <c r="C25" i="10"/>
  <c r="AG25" i="10" s="1"/>
  <c r="C26" i="10"/>
  <c r="C27" i="10"/>
  <c r="C28" i="10"/>
  <c r="C29" i="10"/>
  <c r="C30" i="10"/>
  <c r="C31" i="10"/>
  <c r="AG31" i="10" s="1"/>
  <c r="C32" i="10"/>
  <c r="AG32" i="10" s="1"/>
  <c r="C9" i="10"/>
  <c r="AG30" i="10"/>
  <c r="AE40" i="10"/>
  <c r="H36" i="10"/>
  <c r="F36" i="10"/>
  <c r="E36" i="10"/>
  <c r="L34" i="10"/>
  <c r="G34" i="10"/>
  <c r="AG34" i="10"/>
  <c r="AG33" i="10"/>
  <c r="L33" i="10"/>
  <c r="G33" i="10"/>
  <c r="L32" i="10"/>
  <c r="G32" i="10"/>
  <c r="L31" i="10"/>
  <c r="G31" i="10"/>
  <c r="L30" i="10"/>
  <c r="G30" i="10"/>
  <c r="L29" i="10"/>
  <c r="G29" i="10"/>
  <c r="L28" i="10"/>
  <c r="G28" i="10"/>
  <c r="L27" i="10"/>
  <c r="G27" i="10"/>
  <c r="AG27" i="10" s="1"/>
  <c r="L26" i="10"/>
  <c r="G26" i="10"/>
  <c r="AG26" i="10" s="1"/>
  <c r="L25" i="10"/>
  <c r="G25" i="10"/>
  <c r="L24" i="10"/>
  <c r="G24" i="10"/>
  <c r="L23" i="10"/>
  <c r="G23" i="10"/>
  <c r="AG23" i="10"/>
  <c r="L22" i="10"/>
  <c r="G22" i="10"/>
  <c r="L21" i="10"/>
  <c r="G21" i="10"/>
  <c r="AG21" i="10" s="1"/>
  <c r="L20" i="10"/>
  <c r="G20" i="10"/>
  <c r="AG20" i="10" s="1"/>
  <c r="L19" i="10"/>
  <c r="G19" i="10"/>
  <c r="AG19" i="10"/>
  <c r="L18" i="10"/>
  <c r="G18" i="10"/>
  <c r="AG18" i="10"/>
  <c r="L17" i="10"/>
  <c r="G17" i="10"/>
  <c r="L16" i="10"/>
  <c r="G16" i="10"/>
  <c r="L15" i="10"/>
  <c r="G15" i="10"/>
  <c r="L14" i="10"/>
  <c r="L13" i="10"/>
  <c r="G13" i="10"/>
  <c r="L12" i="10"/>
  <c r="G12" i="10"/>
  <c r="AG12" i="10"/>
  <c r="L11" i="10"/>
  <c r="I11" i="10"/>
  <c r="G11" i="10"/>
  <c r="L10" i="10"/>
  <c r="K10" i="10"/>
  <c r="K11" i="10" s="1"/>
  <c r="K12" i="10" s="1"/>
  <c r="G10" i="10"/>
  <c r="W9" i="10"/>
  <c r="V9" i="10"/>
  <c r="U9" i="10"/>
  <c r="T9" i="10"/>
  <c r="L9" i="10"/>
  <c r="J9" i="10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G9" i="10"/>
  <c r="I9" i="10" s="1"/>
  <c r="I10" i="10" s="1"/>
  <c r="D9" i="10"/>
  <c r="AA8" i="10"/>
  <c r="C10" i="9"/>
  <c r="C11" i="9"/>
  <c r="C36" i="9" s="1"/>
  <c r="C12" i="9"/>
  <c r="C13" i="9"/>
  <c r="C14" i="9"/>
  <c r="C15" i="9"/>
  <c r="C16" i="9"/>
  <c r="AG16" i="9" s="1"/>
  <c r="C17" i="9"/>
  <c r="AG17" i="9" s="1"/>
  <c r="C18" i="9"/>
  <c r="C19" i="9"/>
  <c r="AG19" i="9" s="1"/>
  <c r="C20" i="9"/>
  <c r="C21" i="9"/>
  <c r="C22" i="9"/>
  <c r="C23" i="9"/>
  <c r="AG23" i="9" s="1"/>
  <c r="C24" i="9"/>
  <c r="AG24" i="9" s="1"/>
  <c r="C25" i="9"/>
  <c r="AG25" i="9" s="1"/>
  <c r="C26" i="9"/>
  <c r="C9" i="9"/>
  <c r="AG9" i="9" s="1"/>
  <c r="H36" i="9"/>
  <c r="AE40" i="9" s="1"/>
  <c r="F36" i="9"/>
  <c r="E36" i="9"/>
  <c r="L34" i="9"/>
  <c r="G34" i="9"/>
  <c r="AG34" i="9"/>
  <c r="L33" i="9"/>
  <c r="G33" i="9"/>
  <c r="AG33" i="9"/>
  <c r="L32" i="9"/>
  <c r="G32" i="9"/>
  <c r="AG32" i="9"/>
  <c r="L31" i="9"/>
  <c r="G31" i="9"/>
  <c r="AG31" i="9"/>
  <c r="L30" i="9"/>
  <c r="G30" i="9"/>
  <c r="AG30" i="9"/>
  <c r="L29" i="9"/>
  <c r="G29" i="9"/>
  <c r="AG29" i="9"/>
  <c r="L28" i="9"/>
  <c r="G28" i="9"/>
  <c r="AG28" i="9"/>
  <c r="L27" i="9"/>
  <c r="G27" i="9"/>
  <c r="AG27" i="9"/>
  <c r="L26" i="9"/>
  <c r="G26" i="9"/>
  <c r="AG26" i="9"/>
  <c r="L25" i="9"/>
  <c r="G25" i="9"/>
  <c r="L24" i="9"/>
  <c r="G24" i="9"/>
  <c r="L23" i="9"/>
  <c r="G23" i="9"/>
  <c r="L22" i="9"/>
  <c r="G22" i="9"/>
  <c r="AG22" i="9"/>
  <c r="L21" i="9"/>
  <c r="G21" i="9"/>
  <c r="AG21" i="9"/>
  <c r="L20" i="9"/>
  <c r="G20" i="9"/>
  <c r="AG20" i="9"/>
  <c r="L19" i="9"/>
  <c r="G19" i="9"/>
  <c r="L18" i="9"/>
  <c r="G18" i="9"/>
  <c r="AG18" i="9"/>
  <c r="L17" i="9"/>
  <c r="G17" i="9"/>
  <c r="L16" i="9"/>
  <c r="G16" i="9"/>
  <c r="L15" i="9"/>
  <c r="G15" i="9"/>
  <c r="AG15" i="9"/>
  <c r="L14" i="9"/>
  <c r="AG14" i="9"/>
  <c r="L13" i="9"/>
  <c r="G13" i="9"/>
  <c r="L12" i="9"/>
  <c r="G12" i="9"/>
  <c r="L11" i="9"/>
  <c r="G11" i="9"/>
  <c r="L10" i="9"/>
  <c r="K10" i="9"/>
  <c r="K11" i="9" s="1"/>
  <c r="G10" i="9"/>
  <c r="W9" i="9"/>
  <c r="V9" i="9"/>
  <c r="U9" i="9"/>
  <c r="T9" i="9"/>
  <c r="L9" i="9"/>
  <c r="J9" i="9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I9" i="9"/>
  <c r="G9" i="9"/>
  <c r="G36" i="9" s="1"/>
  <c r="D9" i="9"/>
  <c r="D10" i="9" s="1"/>
  <c r="D11" i="9" s="1"/>
  <c r="AA8" i="9"/>
  <c r="H26" i="8"/>
  <c r="H36" i="8" s="1"/>
  <c r="AE40" i="8" s="1"/>
  <c r="C10" i="8"/>
  <c r="C11" i="8"/>
  <c r="C12" i="8"/>
  <c r="AG12" i="8" s="1"/>
  <c r="C13" i="8"/>
  <c r="C14" i="8"/>
  <c r="AG14" i="8" s="1"/>
  <c r="C15" i="8"/>
  <c r="C16" i="8"/>
  <c r="AG16" i="8" s="1"/>
  <c r="C17" i="8"/>
  <c r="C18" i="8"/>
  <c r="C19" i="8"/>
  <c r="C20" i="8"/>
  <c r="C21" i="8"/>
  <c r="C22" i="8"/>
  <c r="C23" i="8"/>
  <c r="C24" i="8"/>
  <c r="AG24" i="8" s="1"/>
  <c r="C25" i="8"/>
  <c r="C26" i="8"/>
  <c r="C9" i="8"/>
  <c r="F36" i="8"/>
  <c r="E36" i="8"/>
  <c r="L34" i="8"/>
  <c r="G34" i="8"/>
  <c r="AG34" i="8"/>
  <c r="L33" i="8"/>
  <c r="G33" i="8"/>
  <c r="L32" i="8"/>
  <c r="G32" i="8"/>
  <c r="AG32" i="8"/>
  <c r="L31" i="8"/>
  <c r="G31" i="8"/>
  <c r="L30" i="8"/>
  <c r="G30" i="8"/>
  <c r="AG30" i="8"/>
  <c r="L29" i="8"/>
  <c r="G29" i="8"/>
  <c r="L28" i="8"/>
  <c r="G28" i="8"/>
  <c r="AG28" i="8"/>
  <c r="L27" i="8"/>
  <c r="G27" i="8"/>
  <c r="L26" i="8"/>
  <c r="G26" i="8"/>
  <c r="AG26" i="8"/>
  <c r="L25" i="8"/>
  <c r="G25" i="8"/>
  <c r="L24" i="8"/>
  <c r="G24" i="8"/>
  <c r="L23" i="8"/>
  <c r="G23" i="8"/>
  <c r="AG22" i="8"/>
  <c r="L22" i="8"/>
  <c r="G22" i="8"/>
  <c r="L21" i="8"/>
  <c r="G21" i="8"/>
  <c r="AG20" i="8"/>
  <c r="L20" i="8"/>
  <c r="G20" i="8"/>
  <c r="L19" i="8"/>
  <c r="G19" i="8"/>
  <c r="AG18" i="8"/>
  <c r="L18" i="8"/>
  <c r="G18" i="8"/>
  <c r="L17" i="8"/>
  <c r="G17" i="8"/>
  <c r="L16" i="8"/>
  <c r="G16" i="8"/>
  <c r="L15" i="8"/>
  <c r="G15" i="8"/>
  <c r="L14" i="8"/>
  <c r="L13" i="8"/>
  <c r="G13" i="8"/>
  <c r="L12" i="8"/>
  <c r="G12" i="8"/>
  <c r="L11" i="8"/>
  <c r="G11" i="8"/>
  <c r="M10" i="8"/>
  <c r="L10" i="8"/>
  <c r="K10" i="8"/>
  <c r="K11" i="8" s="1"/>
  <c r="K12" i="8" s="1"/>
  <c r="G10" i="8"/>
  <c r="D10" i="8"/>
  <c r="D11" i="8" s="1"/>
  <c r="D12" i="8" s="1"/>
  <c r="V9" i="8"/>
  <c r="U9" i="8"/>
  <c r="T9" i="8"/>
  <c r="L9" i="8"/>
  <c r="J9" i="8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G9" i="8"/>
  <c r="D9" i="8"/>
  <c r="AG9" i="8"/>
  <c r="AA8" i="8"/>
  <c r="C10" i="7"/>
  <c r="C11" i="7"/>
  <c r="C12" i="7"/>
  <c r="C13" i="7"/>
  <c r="C14" i="7"/>
  <c r="C15" i="7"/>
  <c r="C16" i="7"/>
  <c r="C17" i="7"/>
  <c r="C18" i="7"/>
  <c r="C19" i="7"/>
  <c r="C20" i="7"/>
  <c r="C21" i="7"/>
  <c r="C9" i="7"/>
  <c r="H36" i="7"/>
  <c r="AE40" i="7" s="1"/>
  <c r="F36" i="7"/>
  <c r="E36" i="7"/>
  <c r="L34" i="7"/>
  <c r="G34" i="7"/>
  <c r="AG34" i="7"/>
  <c r="L33" i="7"/>
  <c r="G33" i="7"/>
  <c r="AG33" i="7"/>
  <c r="L32" i="7"/>
  <c r="G32" i="7"/>
  <c r="AG32" i="7"/>
  <c r="L31" i="7"/>
  <c r="G31" i="7"/>
  <c r="AG31" i="7" s="1"/>
  <c r="L30" i="7"/>
  <c r="G30" i="7"/>
  <c r="AG30" i="7"/>
  <c r="L29" i="7"/>
  <c r="G29" i="7"/>
  <c r="AG29" i="7" s="1"/>
  <c r="L28" i="7"/>
  <c r="G28" i="7"/>
  <c r="AG28" i="7"/>
  <c r="L27" i="7"/>
  <c r="G27" i="7"/>
  <c r="AG27" i="7" s="1"/>
  <c r="L26" i="7"/>
  <c r="G26" i="7"/>
  <c r="AG26" i="7"/>
  <c r="L25" i="7"/>
  <c r="G25" i="7"/>
  <c r="AG25" i="7" s="1"/>
  <c r="L24" i="7"/>
  <c r="G24" i="7"/>
  <c r="AG24" i="7" s="1"/>
  <c r="L23" i="7"/>
  <c r="G23" i="7"/>
  <c r="AG23" i="7" s="1"/>
  <c r="L22" i="7"/>
  <c r="G22" i="7"/>
  <c r="L21" i="7"/>
  <c r="G21" i="7"/>
  <c r="AG21" i="7" s="1"/>
  <c r="L20" i="7"/>
  <c r="G20" i="7"/>
  <c r="L19" i="7"/>
  <c r="G19" i="7"/>
  <c r="AG19" i="7" s="1"/>
  <c r="L18" i="7"/>
  <c r="G18" i="7"/>
  <c r="L17" i="7"/>
  <c r="G17" i="7"/>
  <c r="AG17" i="7" s="1"/>
  <c r="L16" i="7"/>
  <c r="G16" i="7"/>
  <c r="L15" i="7"/>
  <c r="G15" i="7"/>
  <c r="AG15" i="7" s="1"/>
  <c r="L14" i="7"/>
  <c r="L13" i="7"/>
  <c r="G13" i="7"/>
  <c r="L12" i="7"/>
  <c r="G12" i="7"/>
  <c r="L11" i="7"/>
  <c r="G11" i="7"/>
  <c r="L10" i="7"/>
  <c r="K10" i="7"/>
  <c r="K11" i="7" s="1"/>
  <c r="G10" i="7"/>
  <c r="AG9" i="7"/>
  <c r="W9" i="7"/>
  <c r="V9" i="7"/>
  <c r="U9" i="7"/>
  <c r="T9" i="7"/>
  <c r="L9" i="7"/>
  <c r="J9" i="7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G9" i="7"/>
  <c r="G36" i="7" s="1"/>
  <c r="D9" i="7"/>
  <c r="D10" i="7" s="1"/>
  <c r="AA8" i="7"/>
  <c r="C10" i="6"/>
  <c r="C11" i="6"/>
  <c r="C12" i="6"/>
  <c r="C13" i="6"/>
  <c r="C14" i="6"/>
  <c r="C15" i="6"/>
  <c r="C16" i="6"/>
  <c r="AG16" i="6" s="1"/>
  <c r="C17" i="6"/>
  <c r="AG17" i="6" s="1"/>
  <c r="C18" i="6"/>
  <c r="C19" i="6"/>
  <c r="C20" i="6"/>
  <c r="C21" i="6"/>
  <c r="C9" i="6"/>
  <c r="H36" i="6"/>
  <c r="AE40" i="6" s="1"/>
  <c r="F36" i="6"/>
  <c r="E36" i="6"/>
  <c r="AG34" i="6"/>
  <c r="L34" i="6"/>
  <c r="G34" i="6"/>
  <c r="L33" i="6"/>
  <c r="G33" i="6"/>
  <c r="AG33" i="6"/>
  <c r="AG32" i="6"/>
  <c r="L32" i="6"/>
  <c r="G32" i="6"/>
  <c r="L31" i="6"/>
  <c r="G31" i="6"/>
  <c r="AG31" i="6"/>
  <c r="L30" i="6"/>
  <c r="G30" i="6"/>
  <c r="L29" i="6"/>
  <c r="G29" i="6"/>
  <c r="AG29" i="6"/>
  <c r="L28" i="6"/>
  <c r="G28" i="6"/>
  <c r="L27" i="6"/>
  <c r="G27" i="6"/>
  <c r="L26" i="6"/>
  <c r="G26" i="6"/>
  <c r="L25" i="6"/>
  <c r="G25" i="6"/>
  <c r="L24" i="6"/>
  <c r="G24" i="6"/>
  <c r="AG24" i="6" s="1"/>
  <c r="L23" i="6"/>
  <c r="G23" i="6"/>
  <c r="AG22" i="6"/>
  <c r="L22" i="6"/>
  <c r="G22" i="6"/>
  <c r="L21" i="6"/>
  <c r="G21" i="6"/>
  <c r="AG21" i="6"/>
  <c r="AG20" i="6"/>
  <c r="L20" i="6"/>
  <c r="G20" i="6"/>
  <c r="L19" i="6"/>
  <c r="G19" i="6"/>
  <c r="AG19" i="6"/>
  <c r="AG18" i="6"/>
  <c r="L18" i="6"/>
  <c r="G18" i="6"/>
  <c r="L17" i="6"/>
  <c r="G17" i="6"/>
  <c r="L16" i="6"/>
  <c r="G16" i="6"/>
  <c r="L15" i="6"/>
  <c r="G15" i="6"/>
  <c r="AG15" i="6"/>
  <c r="AG14" i="6"/>
  <c r="L14" i="6"/>
  <c r="L13" i="6"/>
  <c r="G13" i="6"/>
  <c r="AG13" i="6" s="1"/>
  <c r="L12" i="6"/>
  <c r="G12" i="6"/>
  <c r="L11" i="6"/>
  <c r="K11" i="6"/>
  <c r="G11" i="6"/>
  <c r="M10" i="6"/>
  <c r="P10" i="6" s="1"/>
  <c r="L10" i="6"/>
  <c r="K10" i="6"/>
  <c r="G10" i="6"/>
  <c r="D10" i="6"/>
  <c r="V9" i="6"/>
  <c r="U9" i="6"/>
  <c r="T9" i="6"/>
  <c r="L9" i="6"/>
  <c r="J9" i="6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G9" i="6"/>
  <c r="D9" i="6"/>
  <c r="AG9" i="6"/>
  <c r="AA8" i="6"/>
  <c r="C28" i="5"/>
  <c r="C29" i="5"/>
  <c r="C30" i="5"/>
  <c r="C31" i="5"/>
  <c r="C32" i="5"/>
  <c r="C33" i="5"/>
  <c r="C34" i="5"/>
  <c r="C10" i="5"/>
  <c r="C11" i="5"/>
  <c r="AG11" i="5" s="1"/>
  <c r="C12" i="5"/>
  <c r="C13" i="5"/>
  <c r="C14" i="5"/>
  <c r="AG14" i="5" s="1"/>
  <c r="C15" i="5"/>
  <c r="C16" i="5"/>
  <c r="C17" i="5"/>
  <c r="AG17" i="5" s="1"/>
  <c r="C18" i="5"/>
  <c r="AG18" i="5" s="1"/>
  <c r="C19" i="5"/>
  <c r="C20" i="5"/>
  <c r="C21" i="5"/>
  <c r="C22" i="5"/>
  <c r="C23" i="5"/>
  <c r="C24" i="5"/>
  <c r="C25" i="5"/>
  <c r="C26" i="5"/>
  <c r="C27" i="5"/>
  <c r="C9" i="5"/>
  <c r="H36" i="5"/>
  <c r="AE40" i="5" s="1"/>
  <c r="F36" i="5"/>
  <c r="E36" i="5"/>
  <c r="L34" i="5"/>
  <c r="G34" i="5"/>
  <c r="AG34" i="5" s="1"/>
  <c r="L33" i="5"/>
  <c r="G33" i="5"/>
  <c r="L32" i="5"/>
  <c r="G32" i="5"/>
  <c r="L31" i="5"/>
  <c r="G31" i="5"/>
  <c r="L30" i="5"/>
  <c r="G30" i="5"/>
  <c r="AG30" i="5" s="1"/>
  <c r="L29" i="5"/>
  <c r="G29" i="5"/>
  <c r="L28" i="5"/>
  <c r="G28" i="5"/>
  <c r="AG28" i="5"/>
  <c r="L27" i="5"/>
  <c r="G27" i="5"/>
  <c r="L26" i="5"/>
  <c r="G26" i="5"/>
  <c r="AG26" i="5"/>
  <c r="L25" i="5"/>
  <c r="G25" i="5"/>
  <c r="L24" i="5"/>
  <c r="G24" i="5"/>
  <c r="AG24" i="5"/>
  <c r="L23" i="5"/>
  <c r="G23" i="5"/>
  <c r="AG23" i="5"/>
  <c r="L22" i="5"/>
  <c r="G22" i="5"/>
  <c r="AG22" i="5"/>
  <c r="L21" i="5"/>
  <c r="G21" i="5"/>
  <c r="AG21" i="5"/>
  <c r="L20" i="5"/>
  <c r="G20" i="5"/>
  <c r="AG20" i="5"/>
  <c r="L19" i="5"/>
  <c r="G19" i="5"/>
  <c r="L18" i="5"/>
  <c r="G18" i="5"/>
  <c r="L17" i="5"/>
  <c r="G17" i="5"/>
  <c r="L16" i="5"/>
  <c r="G16" i="5"/>
  <c r="AG16" i="5"/>
  <c r="L15" i="5"/>
  <c r="G15" i="5"/>
  <c r="AG15" i="5"/>
  <c r="L14" i="5"/>
  <c r="AG13" i="5"/>
  <c r="L13" i="5"/>
  <c r="G13" i="5"/>
  <c r="L12" i="5"/>
  <c r="G12" i="5"/>
  <c r="L11" i="5"/>
  <c r="G11" i="5"/>
  <c r="L10" i="5"/>
  <c r="K10" i="5"/>
  <c r="K11" i="5" s="1"/>
  <c r="K12" i="5" s="1"/>
  <c r="G10" i="5"/>
  <c r="AG10" i="5" s="1"/>
  <c r="D10" i="5"/>
  <c r="V9" i="5"/>
  <c r="U9" i="5"/>
  <c r="T9" i="5"/>
  <c r="L9" i="5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I9" i="5"/>
  <c r="G9" i="5"/>
  <c r="D9" i="5"/>
  <c r="AA8" i="5"/>
  <c r="AB45" i="4"/>
  <c r="C28" i="4"/>
  <c r="AG28" i="4" s="1"/>
  <c r="C29" i="4"/>
  <c r="C30" i="4"/>
  <c r="C31" i="4"/>
  <c r="C32" i="4"/>
  <c r="AG32" i="4" s="1"/>
  <c r="C33" i="4"/>
  <c r="C34" i="4"/>
  <c r="C22" i="4"/>
  <c r="AG22" i="4" s="1"/>
  <c r="C23" i="4"/>
  <c r="C24" i="4"/>
  <c r="C25" i="4"/>
  <c r="C26" i="4"/>
  <c r="C27" i="4"/>
  <c r="T21" i="4"/>
  <c r="D21" i="4"/>
  <c r="C21" i="4"/>
  <c r="H36" i="4"/>
  <c r="AE40" i="4" s="1"/>
  <c r="F36" i="4"/>
  <c r="E36" i="4"/>
  <c r="L34" i="4"/>
  <c r="G34" i="4"/>
  <c r="AG34" i="4"/>
  <c r="AG33" i="4"/>
  <c r="L33" i="4"/>
  <c r="G33" i="4"/>
  <c r="L32" i="4"/>
  <c r="G32" i="4"/>
  <c r="L31" i="4"/>
  <c r="G31" i="4"/>
  <c r="L30" i="4"/>
  <c r="G30" i="4"/>
  <c r="AG30" i="4"/>
  <c r="AG29" i="4"/>
  <c r="L29" i="4"/>
  <c r="G29" i="4"/>
  <c r="L28" i="4"/>
  <c r="G28" i="4"/>
  <c r="L27" i="4"/>
  <c r="G27" i="4"/>
  <c r="AG27" i="4" s="1"/>
  <c r="L26" i="4"/>
  <c r="G26" i="4"/>
  <c r="AG26" i="4"/>
  <c r="L25" i="4"/>
  <c r="G25" i="4"/>
  <c r="L24" i="4"/>
  <c r="G24" i="4"/>
  <c r="AG24" i="4"/>
  <c r="L23" i="4"/>
  <c r="G23" i="4"/>
  <c r="L22" i="4"/>
  <c r="G22" i="4"/>
  <c r="L21" i="4"/>
  <c r="G21" i="4"/>
  <c r="L20" i="4"/>
  <c r="G20" i="4"/>
  <c r="AG20" i="4" s="1"/>
  <c r="AG19" i="4"/>
  <c r="L19" i="4"/>
  <c r="G19" i="4"/>
  <c r="AG18" i="4"/>
  <c r="L18" i="4"/>
  <c r="G18" i="4"/>
  <c r="L17" i="4"/>
  <c r="G17" i="4"/>
  <c r="L16" i="4"/>
  <c r="G16" i="4"/>
  <c r="AG15" i="4"/>
  <c r="L15" i="4"/>
  <c r="G15" i="4"/>
  <c r="AG14" i="4"/>
  <c r="L14" i="4"/>
  <c r="G14" i="4"/>
  <c r="L13" i="4"/>
  <c r="G13" i="4"/>
  <c r="AG13" i="4" s="1"/>
  <c r="L12" i="4"/>
  <c r="G12" i="4"/>
  <c r="AG12" i="4" s="1"/>
  <c r="M11" i="4"/>
  <c r="L11" i="4"/>
  <c r="G11" i="4"/>
  <c r="L10" i="4"/>
  <c r="K10" i="4"/>
  <c r="K11" i="4" s="1"/>
  <c r="K12" i="4" s="1"/>
  <c r="K13" i="4" s="1"/>
  <c r="G10" i="4"/>
  <c r="AG10" i="4" s="1"/>
  <c r="AG9" i="4"/>
  <c r="V9" i="4"/>
  <c r="U9" i="4"/>
  <c r="T9" i="4"/>
  <c r="M9" i="4"/>
  <c r="L9" i="4"/>
  <c r="J9" i="4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I9" i="4"/>
  <c r="I10" i="4" s="1"/>
  <c r="G9" i="4"/>
  <c r="D9" i="4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AA8" i="4"/>
  <c r="C22" i="3"/>
  <c r="C23" i="3"/>
  <c r="C24" i="3"/>
  <c r="C25" i="3"/>
  <c r="C26" i="3"/>
  <c r="C27" i="3"/>
  <c r="C28" i="3"/>
  <c r="C29" i="3"/>
  <c r="AG29" i="3" s="1"/>
  <c r="C30" i="3"/>
  <c r="C31" i="3"/>
  <c r="C32" i="3"/>
  <c r="C33" i="3"/>
  <c r="C34" i="3"/>
  <c r="C21" i="3"/>
  <c r="H36" i="3"/>
  <c r="AE40" i="3" s="1"/>
  <c r="F36" i="3"/>
  <c r="E36" i="3"/>
  <c r="L34" i="3"/>
  <c r="G34" i="3"/>
  <c r="L33" i="3"/>
  <c r="G33" i="3"/>
  <c r="AG33" i="3" s="1"/>
  <c r="L32" i="3"/>
  <c r="G32" i="3"/>
  <c r="AG32" i="3" s="1"/>
  <c r="L31" i="3"/>
  <c r="G31" i="3"/>
  <c r="AG30" i="3"/>
  <c r="L30" i="3"/>
  <c r="G30" i="3"/>
  <c r="L29" i="3"/>
  <c r="G29" i="3"/>
  <c r="L28" i="3"/>
  <c r="G28" i="3"/>
  <c r="L27" i="3"/>
  <c r="G27" i="3"/>
  <c r="L26" i="3"/>
  <c r="G26" i="3"/>
  <c r="AG26" i="3" s="1"/>
  <c r="AG25" i="3"/>
  <c r="L25" i="3"/>
  <c r="G25" i="3"/>
  <c r="AG24" i="3"/>
  <c r="L24" i="3"/>
  <c r="G24" i="3"/>
  <c r="L23" i="3"/>
  <c r="G23" i="3"/>
  <c r="L22" i="3"/>
  <c r="G22" i="3"/>
  <c r="AG21" i="3"/>
  <c r="L21" i="3"/>
  <c r="G21" i="3"/>
  <c r="L20" i="3"/>
  <c r="G20" i="3"/>
  <c r="AG20" i="3" s="1"/>
  <c r="AG19" i="3"/>
  <c r="L19" i="3"/>
  <c r="G19" i="3"/>
  <c r="L18" i="3"/>
  <c r="G18" i="3"/>
  <c r="L17" i="3"/>
  <c r="G17" i="3"/>
  <c r="AG16" i="3"/>
  <c r="L16" i="3"/>
  <c r="G16" i="3"/>
  <c r="L15" i="3"/>
  <c r="G15" i="3"/>
  <c r="L14" i="3"/>
  <c r="G14" i="3"/>
  <c r="L13" i="3"/>
  <c r="G13" i="3"/>
  <c r="AG13" i="3" s="1"/>
  <c r="L12" i="3"/>
  <c r="G12" i="3"/>
  <c r="L11" i="3"/>
  <c r="G11" i="3"/>
  <c r="AG10" i="3"/>
  <c r="L10" i="3"/>
  <c r="K10" i="3"/>
  <c r="J10" i="3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G10" i="3"/>
  <c r="AG9" i="3"/>
  <c r="V9" i="3"/>
  <c r="U9" i="3"/>
  <c r="T9" i="3"/>
  <c r="L9" i="3"/>
  <c r="M9" i="3" s="1"/>
  <c r="J9" i="3"/>
  <c r="G9" i="3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AA8" i="3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21" i="2"/>
  <c r="C10" i="2"/>
  <c r="C11" i="2"/>
  <c r="C12" i="2"/>
  <c r="C13" i="2"/>
  <c r="C14" i="2"/>
  <c r="C15" i="2"/>
  <c r="C16" i="2"/>
  <c r="C17" i="2"/>
  <c r="C18" i="2"/>
  <c r="C19" i="2"/>
  <c r="C20" i="2"/>
  <c r="C9" i="2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19" i="1"/>
  <c r="C18" i="1"/>
  <c r="C10" i="1"/>
  <c r="C11" i="1"/>
  <c r="C12" i="1"/>
  <c r="C13" i="1"/>
  <c r="C14" i="1"/>
  <c r="C15" i="1"/>
  <c r="C16" i="1"/>
  <c r="C17" i="1"/>
  <c r="C9" i="1"/>
  <c r="R9" i="17" l="1"/>
  <c r="Z9" i="17" s="1"/>
  <c r="AD9" i="17" s="1"/>
  <c r="Q9" i="17"/>
  <c r="Y9" i="17" s="1"/>
  <c r="AC9" i="17" s="1"/>
  <c r="X9" i="17"/>
  <c r="S9" i="17"/>
  <c r="O10" i="17"/>
  <c r="N10" i="17"/>
  <c r="I11" i="17"/>
  <c r="AE41" i="17"/>
  <c r="AB45" i="17" s="1"/>
  <c r="AC43" i="17"/>
  <c r="AD43" i="17"/>
  <c r="P12" i="17"/>
  <c r="AG36" i="17"/>
  <c r="K14" i="17"/>
  <c r="M13" i="17"/>
  <c r="AG36" i="16"/>
  <c r="AE41" i="16"/>
  <c r="AB45" i="16" s="1"/>
  <c r="AC43" i="16"/>
  <c r="AD43" i="16"/>
  <c r="Q11" i="16"/>
  <c r="R11" i="16"/>
  <c r="P12" i="16"/>
  <c r="N10" i="16"/>
  <c r="P10" i="16"/>
  <c r="K14" i="16"/>
  <c r="M13" i="16"/>
  <c r="N9" i="16"/>
  <c r="P9" i="16"/>
  <c r="O9" i="16"/>
  <c r="I12" i="16"/>
  <c r="O11" i="16"/>
  <c r="AE41" i="15"/>
  <c r="AB45" i="15" s="1"/>
  <c r="AD43" i="15"/>
  <c r="AC43" i="15"/>
  <c r="R11" i="15"/>
  <c r="Q11" i="15"/>
  <c r="N10" i="15"/>
  <c r="P10" i="15"/>
  <c r="R9" i="15"/>
  <c r="Z9" i="15" s="1"/>
  <c r="AD9" i="15" s="1"/>
  <c r="Q9" i="15"/>
  <c r="Y9" i="15" s="1"/>
  <c r="AC9" i="15" s="1"/>
  <c r="I12" i="15"/>
  <c r="O11" i="15"/>
  <c r="K13" i="15"/>
  <c r="M12" i="15"/>
  <c r="AG36" i="15"/>
  <c r="S9" i="15"/>
  <c r="O10" i="15"/>
  <c r="P10" i="14"/>
  <c r="I10" i="14"/>
  <c r="O9" i="14"/>
  <c r="M12" i="14"/>
  <c r="K13" i="14"/>
  <c r="AG36" i="14"/>
  <c r="P11" i="14"/>
  <c r="P9" i="14"/>
  <c r="N9" i="14"/>
  <c r="AE41" i="14"/>
  <c r="AB45" i="14" s="1"/>
  <c r="AD43" i="14"/>
  <c r="AC43" i="14"/>
  <c r="P12" i="13"/>
  <c r="P10" i="13"/>
  <c r="N10" i="13"/>
  <c r="P15" i="13"/>
  <c r="K17" i="13"/>
  <c r="M16" i="13"/>
  <c r="P13" i="13"/>
  <c r="I11" i="13"/>
  <c r="O10" i="13"/>
  <c r="P14" i="13"/>
  <c r="X9" i="13"/>
  <c r="S9" i="13"/>
  <c r="AE39" i="13"/>
  <c r="N11" i="13"/>
  <c r="P11" i="13"/>
  <c r="Q9" i="13"/>
  <c r="Y9" i="13" s="1"/>
  <c r="AC9" i="13" s="1"/>
  <c r="R9" i="13"/>
  <c r="Z9" i="13" s="1"/>
  <c r="AD9" i="13" s="1"/>
  <c r="G36" i="10"/>
  <c r="D10" i="10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K13" i="10"/>
  <c r="K14" i="10" s="1"/>
  <c r="K15" i="10" s="1"/>
  <c r="K16" i="10" s="1"/>
  <c r="M9" i="10"/>
  <c r="O9" i="10" s="1"/>
  <c r="C36" i="10"/>
  <c r="AE39" i="10" s="1"/>
  <c r="I12" i="10"/>
  <c r="AG9" i="10"/>
  <c r="AG29" i="10"/>
  <c r="M10" i="10"/>
  <c r="O10" i="10" s="1"/>
  <c r="AG13" i="10"/>
  <c r="AG15" i="10"/>
  <c r="AG28" i="10"/>
  <c r="AG10" i="10"/>
  <c r="M11" i="10"/>
  <c r="O11" i="10" s="1"/>
  <c r="AG11" i="10"/>
  <c r="D12" i="9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AG13" i="9"/>
  <c r="M10" i="9"/>
  <c r="AE39" i="9"/>
  <c r="M9" i="9"/>
  <c r="I10" i="9"/>
  <c r="AG11" i="9"/>
  <c r="K12" i="9"/>
  <c r="K13" i="9" s="1"/>
  <c r="M11" i="9"/>
  <c r="AG10" i="9"/>
  <c r="M12" i="9"/>
  <c r="AG12" i="9"/>
  <c r="J26" i="8"/>
  <c r="J27" i="8" s="1"/>
  <c r="J28" i="8" s="1"/>
  <c r="J29" i="8" s="1"/>
  <c r="J30" i="8" s="1"/>
  <c r="J31" i="8" s="1"/>
  <c r="J32" i="8" s="1"/>
  <c r="J33" i="8" s="1"/>
  <c r="J34" i="8" s="1"/>
  <c r="G36" i="8"/>
  <c r="D13" i="8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M12" i="8"/>
  <c r="K13" i="8"/>
  <c r="AG11" i="8"/>
  <c r="C36" i="8"/>
  <c r="AE39" i="8" s="1"/>
  <c r="M9" i="8"/>
  <c r="AG31" i="8"/>
  <c r="P10" i="8"/>
  <c r="W9" i="8"/>
  <c r="AG27" i="8"/>
  <c r="M11" i="8"/>
  <c r="AG33" i="8"/>
  <c r="I9" i="8"/>
  <c r="AG10" i="8"/>
  <c r="AG13" i="8"/>
  <c r="AG15" i="8"/>
  <c r="AG17" i="8"/>
  <c r="AG19" i="8"/>
  <c r="AG21" i="8"/>
  <c r="AG23" i="8"/>
  <c r="AG25" i="8"/>
  <c r="AG29" i="8"/>
  <c r="AG10" i="7"/>
  <c r="D11" i="7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AG16" i="7"/>
  <c r="K12" i="7"/>
  <c r="M11" i="7"/>
  <c r="M9" i="7"/>
  <c r="AG14" i="7"/>
  <c r="M10" i="7"/>
  <c r="I9" i="7"/>
  <c r="AG11" i="7"/>
  <c r="AG22" i="7"/>
  <c r="AG20" i="7"/>
  <c r="AG12" i="7"/>
  <c r="AG18" i="7"/>
  <c r="AG13" i="7"/>
  <c r="C36" i="7"/>
  <c r="AE39" i="7" s="1"/>
  <c r="AG28" i="6"/>
  <c r="AG27" i="6"/>
  <c r="AG12" i="6"/>
  <c r="D11" i="6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K12" i="6"/>
  <c r="AG10" i="6"/>
  <c r="G36" i="6"/>
  <c r="AG26" i="6"/>
  <c r="AG23" i="6"/>
  <c r="I9" i="6"/>
  <c r="AG25" i="6"/>
  <c r="M9" i="6"/>
  <c r="AG30" i="6"/>
  <c r="C36" i="6"/>
  <c r="W9" i="6"/>
  <c r="AG11" i="6"/>
  <c r="AG32" i="5"/>
  <c r="D11" i="5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AG19" i="5"/>
  <c r="M10" i="5"/>
  <c r="P10" i="5"/>
  <c r="M9" i="5"/>
  <c r="O9" i="5" s="1"/>
  <c r="I10" i="5"/>
  <c r="C36" i="5"/>
  <c r="AG31" i="5"/>
  <c r="AG29" i="5"/>
  <c r="W9" i="5"/>
  <c r="K13" i="5"/>
  <c r="M12" i="5"/>
  <c r="AG12" i="5"/>
  <c r="AG9" i="5"/>
  <c r="AG27" i="5"/>
  <c r="G36" i="5"/>
  <c r="AG33" i="5"/>
  <c r="M11" i="5"/>
  <c r="AG25" i="5"/>
  <c r="AG31" i="4"/>
  <c r="D22" i="4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M13" i="4"/>
  <c r="K14" i="4"/>
  <c r="W9" i="4"/>
  <c r="N9" i="4"/>
  <c r="P9" i="4"/>
  <c r="O9" i="4"/>
  <c r="I11" i="4"/>
  <c r="O10" i="4"/>
  <c r="N11" i="4"/>
  <c r="P11" i="4"/>
  <c r="G36" i="4"/>
  <c r="M12" i="4"/>
  <c r="M10" i="4"/>
  <c r="AG23" i="4"/>
  <c r="AG11" i="4"/>
  <c r="AG16" i="4"/>
  <c r="C36" i="4"/>
  <c r="AE39" i="4" s="1"/>
  <c r="AG25" i="4"/>
  <c r="AG21" i="4"/>
  <c r="AG17" i="4"/>
  <c r="AG34" i="3"/>
  <c r="AG28" i="3"/>
  <c r="D22" i="3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M10" i="3"/>
  <c r="W9" i="3"/>
  <c r="P9" i="3"/>
  <c r="C36" i="3"/>
  <c r="AE39" i="3" s="1"/>
  <c r="AG11" i="3"/>
  <c r="AG18" i="3"/>
  <c r="AG22" i="3"/>
  <c r="AG27" i="3"/>
  <c r="AG15" i="3"/>
  <c r="AG12" i="3"/>
  <c r="K11" i="3"/>
  <c r="I9" i="3"/>
  <c r="G36" i="3"/>
  <c r="AG14" i="3"/>
  <c r="AG17" i="3"/>
  <c r="AG23" i="3"/>
  <c r="AG31" i="3"/>
  <c r="M9" i="2"/>
  <c r="H36" i="2"/>
  <c r="AE40" i="2" s="1"/>
  <c r="E36" i="2"/>
  <c r="L34" i="2"/>
  <c r="G34" i="2"/>
  <c r="AG34" i="2" s="1"/>
  <c r="AG33" i="2"/>
  <c r="L33" i="2"/>
  <c r="G33" i="2"/>
  <c r="L32" i="2"/>
  <c r="G32" i="2"/>
  <c r="AG32" i="2" s="1"/>
  <c r="L31" i="2"/>
  <c r="G31" i="2"/>
  <c r="L30" i="2"/>
  <c r="G30" i="2"/>
  <c r="AG30" i="2" s="1"/>
  <c r="L29" i="2"/>
  <c r="G29" i="2"/>
  <c r="L28" i="2"/>
  <c r="G28" i="2"/>
  <c r="L27" i="2"/>
  <c r="G27" i="2"/>
  <c r="L26" i="2"/>
  <c r="F36" i="2"/>
  <c r="L25" i="2"/>
  <c r="G25" i="2"/>
  <c r="L24" i="2"/>
  <c r="G24" i="2"/>
  <c r="L23" i="2"/>
  <c r="G23" i="2"/>
  <c r="AG22" i="2"/>
  <c r="L22" i="2"/>
  <c r="G22" i="2"/>
  <c r="L21" i="2"/>
  <c r="G21" i="2"/>
  <c r="L20" i="2"/>
  <c r="G20" i="2"/>
  <c r="L19" i="2"/>
  <c r="G19" i="2"/>
  <c r="L18" i="2"/>
  <c r="G18" i="2"/>
  <c r="AG18" i="2" s="1"/>
  <c r="L17" i="2"/>
  <c r="G17" i="2"/>
  <c r="AG16" i="2"/>
  <c r="L16" i="2"/>
  <c r="G16" i="2"/>
  <c r="L15" i="2"/>
  <c r="G15" i="2"/>
  <c r="L14" i="2"/>
  <c r="G14" i="2"/>
  <c r="L13" i="2"/>
  <c r="G13" i="2"/>
  <c r="L12" i="2"/>
  <c r="J12" i="2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G12" i="2"/>
  <c r="L11" i="2"/>
  <c r="G11" i="2"/>
  <c r="AG10" i="2"/>
  <c r="L10" i="2"/>
  <c r="K10" i="2"/>
  <c r="K11" i="2" s="1"/>
  <c r="K12" i="2" s="1"/>
  <c r="K13" i="2" s="1"/>
  <c r="K14" i="2" s="1"/>
  <c r="K15" i="2" s="1"/>
  <c r="K16" i="2" s="1"/>
  <c r="K17" i="2" s="1"/>
  <c r="J10" i="2"/>
  <c r="J11" i="2" s="1"/>
  <c r="I10" i="2"/>
  <c r="G10" i="2"/>
  <c r="V9" i="2"/>
  <c r="U9" i="2"/>
  <c r="T9" i="2"/>
  <c r="L9" i="2"/>
  <c r="J9" i="2"/>
  <c r="I9" i="2"/>
  <c r="G9" i="2"/>
  <c r="D9" i="2"/>
  <c r="AA8" i="2"/>
  <c r="H36" i="1"/>
  <c r="AE40" i="1" s="1"/>
  <c r="E36" i="1"/>
  <c r="L34" i="1"/>
  <c r="G34" i="1"/>
  <c r="AG34" i="1" s="1"/>
  <c r="L33" i="1"/>
  <c r="G33" i="1"/>
  <c r="L32" i="1"/>
  <c r="G32" i="1"/>
  <c r="L31" i="1"/>
  <c r="G31" i="1"/>
  <c r="AG31" i="1" s="1"/>
  <c r="L30" i="1"/>
  <c r="G30" i="1"/>
  <c r="AG30" i="1" s="1"/>
  <c r="AG29" i="1"/>
  <c r="L29" i="1"/>
  <c r="G29" i="1"/>
  <c r="L28" i="1"/>
  <c r="G28" i="1"/>
  <c r="L27" i="1"/>
  <c r="G27" i="1"/>
  <c r="L26" i="1"/>
  <c r="G26" i="1"/>
  <c r="F36" i="1"/>
  <c r="AG26" i="1"/>
  <c r="L25" i="1"/>
  <c r="G25" i="1"/>
  <c r="AG25" i="1"/>
  <c r="L24" i="1"/>
  <c r="G24" i="1"/>
  <c r="L23" i="1"/>
  <c r="G23" i="1"/>
  <c r="L22" i="1"/>
  <c r="G22" i="1"/>
  <c r="L21" i="1"/>
  <c r="G21" i="1"/>
  <c r="L20" i="1"/>
  <c r="G20" i="1"/>
  <c r="L19" i="1"/>
  <c r="G19" i="1"/>
  <c r="AG19" i="1" s="1"/>
  <c r="L18" i="1"/>
  <c r="G18" i="1"/>
  <c r="L17" i="1"/>
  <c r="G17" i="1"/>
  <c r="L16" i="1"/>
  <c r="G16" i="1"/>
  <c r="AG15" i="1"/>
  <c r="L15" i="1"/>
  <c r="G15" i="1"/>
  <c r="L14" i="1"/>
  <c r="L13" i="1"/>
  <c r="G13" i="1"/>
  <c r="L12" i="1"/>
  <c r="G12" i="1"/>
  <c r="AG11" i="1"/>
  <c r="L11" i="1"/>
  <c r="K11" i="1"/>
  <c r="G11" i="1"/>
  <c r="L10" i="1"/>
  <c r="K10" i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G10" i="1"/>
  <c r="V9" i="1"/>
  <c r="U9" i="1"/>
  <c r="T9" i="1"/>
  <c r="M9" i="1"/>
  <c r="P9" i="1" s="1"/>
  <c r="L9" i="1"/>
  <c r="J9" i="1"/>
  <c r="G9" i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AA8" i="1"/>
  <c r="K15" i="17" l="1"/>
  <c r="M14" i="17"/>
  <c r="R10" i="17"/>
  <c r="Q10" i="17"/>
  <c r="AB9" i="17"/>
  <c r="AA9" i="17"/>
  <c r="U10" i="17"/>
  <c r="V10" i="17"/>
  <c r="P13" i="17"/>
  <c r="I12" i="17"/>
  <c r="O11" i="17"/>
  <c r="N11" i="17"/>
  <c r="I13" i="16"/>
  <c r="N13" i="16" s="1"/>
  <c r="O12" i="16"/>
  <c r="N12" i="16"/>
  <c r="R10" i="16"/>
  <c r="Q10" i="16"/>
  <c r="S9" i="16"/>
  <c r="R9" i="16"/>
  <c r="Z9" i="16" s="1"/>
  <c r="AD9" i="16" s="1"/>
  <c r="Q9" i="16"/>
  <c r="Y9" i="16" s="1"/>
  <c r="AC9" i="16" s="1"/>
  <c r="S11" i="16"/>
  <c r="P13" i="16"/>
  <c r="K15" i="16"/>
  <c r="M14" i="16"/>
  <c r="V10" i="15"/>
  <c r="X9" i="15"/>
  <c r="R10" i="15"/>
  <c r="Z10" i="15" s="1"/>
  <c r="AD10" i="15" s="1"/>
  <c r="Q10" i="15"/>
  <c r="Y10" i="15" s="1"/>
  <c r="AC10" i="15" s="1"/>
  <c r="P12" i="15"/>
  <c r="N12" i="15"/>
  <c r="S11" i="15"/>
  <c r="K14" i="15"/>
  <c r="M13" i="15"/>
  <c r="O12" i="15"/>
  <c r="I13" i="15"/>
  <c r="U10" i="15"/>
  <c r="K14" i="14"/>
  <c r="M13" i="14"/>
  <c r="P12" i="14"/>
  <c r="R9" i="14"/>
  <c r="Z9" i="14" s="1"/>
  <c r="AD9" i="14" s="1"/>
  <c r="Q9" i="14"/>
  <c r="Y9" i="14" s="1"/>
  <c r="AC9" i="14" s="1"/>
  <c r="O10" i="14"/>
  <c r="I11" i="14"/>
  <c r="N10" i="14"/>
  <c r="K18" i="13"/>
  <c r="M17" i="13"/>
  <c r="V10" i="13"/>
  <c r="U10" i="13"/>
  <c r="Q10" i="13"/>
  <c r="Y10" i="13" s="1"/>
  <c r="AC10" i="13" s="1"/>
  <c r="R10" i="13"/>
  <c r="AB9" i="13"/>
  <c r="AA9" i="13"/>
  <c r="S11" i="13"/>
  <c r="I12" i="13"/>
  <c r="O11" i="13"/>
  <c r="R11" i="13"/>
  <c r="Q11" i="13"/>
  <c r="P16" i="13"/>
  <c r="AE41" i="13"/>
  <c r="AB45" i="13" s="1"/>
  <c r="AD43" i="13"/>
  <c r="AC43" i="13"/>
  <c r="M12" i="10"/>
  <c r="AG36" i="10"/>
  <c r="M14" i="10"/>
  <c r="K17" i="10"/>
  <c r="M16" i="10"/>
  <c r="I13" i="10"/>
  <c r="O12" i="10"/>
  <c r="P12" i="10"/>
  <c r="N12" i="10"/>
  <c r="M13" i="10"/>
  <c r="P10" i="10"/>
  <c r="N10" i="10"/>
  <c r="AC43" i="10"/>
  <c r="AE41" i="10"/>
  <c r="AB45" i="10" s="1"/>
  <c r="AD43" i="10"/>
  <c r="M15" i="10"/>
  <c r="P11" i="10"/>
  <c r="N11" i="10"/>
  <c r="N9" i="10"/>
  <c r="P9" i="10"/>
  <c r="AG36" i="9"/>
  <c r="P9" i="9"/>
  <c r="N9" i="9"/>
  <c r="P12" i="9"/>
  <c r="P11" i="9"/>
  <c r="K14" i="9"/>
  <c r="M13" i="9"/>
  <c r="AD43" i="9"/>
  <c r="AC43" i="9"/>
  <c r="AE41" i="9"/>
  <c r="AB45" i="9" s="1"/>
  <c r="P10" i="9"/>
  <c r="N10" i="9"/>
  <c r="O10" i="9"/>
  <c r="I11" i="9"/>
  <c r="N11" i="9" s="1"/>
  <c r="O9" i="9"/>
  <c r="AG36" i="8"/>
  <c r="M13" i="8"/>
  <c r="K14" i="8"/>
  <c r="O9" i="8"/>
  <c r="I10" i="8"/>
  <c r="P12" i="8"/>
  <c r="P9" i="8"/>
  <c r="N9" i="8"/>
  <c r="P11" i="8"/>
  <c r="AE41" i="8"/>
  <c r="AB45" i="8" s="1"/>
  <c r="AC43" i="8"/>
  <c r="AD43" i="8"/>
  <c r="AG36" i="7"/>
  <c r="N9" i="7"/>
  <c r="P9" i="7"/>
  <c r="O9" i="7"/>
  <c r="I10" i="7"/>
  <c r="P11" i="7"/>
  <c r="P10" i="7"/>
  <c r="N10" i="7"/>
  <c r="K13" i="7"/>
  <c r="M12" i="7"/>
  <c r="AD43" i="7"/>
  <c r="AC43" i="7"/>
  <c r="AE41" i="7"/>
  <c r="AB45" i="7" s="1"/>
  <c r="AG36" i="6"/>
  <c r="AE39" i="6"/>
  <c r="O9" i="6"/>
  <c r="I10" i="6"/>
  <c r="P9" i="6"/>
  <c r="N9" i="6"/>
  <c r="M12" i="6"/>
  <c r="K13" i="6"/>
  <c r="M11" i="6"/>
  <c r="AE39" i="5"/>
  <c r="AG36" i="5"/>
  <c r="AE41" i="5"/>
  <c r="AB45" i="5" s="1"/>
  <c r="AC43" i="5"/>
  <c r="AD43" i="5"/>
  <c r="K14" i="5"/>
  <c r="M13" i="5"/>
  <c r="O10" i="5"/>
  <c r="I11" i="5"/>
  <c r="N11" i="5" s="1"/>
  <c r="N10" i="5"/>
  <c r="P9" i="5"/>
  <c r="N9" i="5"/>
  <c r="P12" i="5"/>
  <c r="P11" i="5"/>
  <c r="AG36" i="4"/>
  <c r="I12" i="4"/>
  <c r="O11" i="4"/>
  <c r="AE41" i="4"/>
  <c r="AD43" i="4"/>
  <c r="AC43" i="4"/>
  <c r="P12" i="4"/>
  <c r="N12" i="4"/>
  <c r="R11" i="4"/>
  <c r="Q11" i="4"/>
  <c r="S11" i="4" s="1"/>
  <c r="R9" i="4"/>
  <c r="Z9" i="4" s="1"/>
  <c r="AD9" i="4" s="1"/>
  <c r="Q9" i="4"/>
  <c r="Y9" i="4" s="1"/>
  <c r="AC9" i="4" s="1"/>
  <c r="M14" i="4"/>
  <c r="K15" i="4"/>
  <c r="P10" i="4"/>
  <c r="N10" i="4"/>
  <c r="P13" i="4"/>
  <c r="AG36" i="3"/>
  <c r="AD43" i="3"/>
  <c r="AC43" i="3"/>
  <c r="AE41" i="3"/>
  <c r="AB45" i="3" s="1"/>
  <c r="P10" i="3"/>
  <c r="I10" i="3"/>
  <c r="N10" i="3" s="1"/>
  <c r="O9" i="3"/>
  <c r="K12" i="3"/>
  <c r="M11" i="3"/>
  <c r="N9" i="3"/>
  <c r="K18" i="2"/>
  <c r="K19" i="2" s="1"/>
  <c r="K20" i="2" s="1"/>
  <c r="K21" i="2" s="1"/>
  <c r="AG20" i="2"/>
  <c r="W9" i="2"/>
  <c r="O9" i="2"/>
  <c r="P9" i="2"/>
  <c r="AG13" i="2"/>
  <c r="N9" i="2"/>
  <c r="I11" i="2"/>
  <c r="AG19" i="2"/>
  <c r="AG23" i="2"/>
  <c r="AG9" i="2"/>
  <c r="AG17" i="2"/>
  <c r="G26" i="2"/>
  <c r="G36" i="2" s="1"/>
  <c r="AG31" i="2"/>
  <c r="AG11" i="2"/>
  <c r="AG14" i="2"/>
  <c r="C36" i="2"/>
  <c r="AG21" i="2"/>
  <c r="AG24" i="2"/>
  <c r="AG28" i="2"/>
  <c r="D10" i="2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AG15" i="2"/>
  <c r="AG12" i="2"/>
  <c r="AG25" i="2"/>
  <c r="AG29" i="2"/>
  <c r="AG27" i="2"/>
  <c r="M11" i="1"/>
  <c r="AG24" i="1"/>
  <c r="AG27" i="1"/>
  <c r="AG33" i="1"/>
  <c r="M10" i="1"/>
  <c r="G36" i="1"/>
  <c r="AG13" i="1"/>
  <c r="K12" i="1"/>
  <c r="K13" i="1" s="1"/>
  <c r="K14" i="1" s="1"/>
  <c r="K15" i="1" s="1"/>
  <c r="AG17" i="1"/>
  <c r="W9" i="1"/>
  <c r="AG21" i="1"/>
  <c r="AG32" i="1"/>
  <c r="AG12" i="1"/>
  <c r="AG9" i="1"/>
  <c r="C36" i="1"/>
  <c r="AG16" i="1"/>
  <c r="AG20" i="1"/>
  <c r="I9" i="1"/>
  <c r="N9" i="1" s="1"/>
  <c r="AG10" i="1"/>
  <c r="AG14" i="1"/>
  <c r="AG18" i="1"/>
  <c r="AG22" i="1"/>
  <c r="AG23" i="1"/>
  <c r="AG28" i="1"/>
  <c r="K16" i="17" l="1"/>
  <c r="M15" i="17"/>
  <c r="O12" i="17"/>
  <c r="I13" i="17"/>
  <c r="N12" i="17"/>
  <c r="R11" i="17"/>
  <c r="Q11" i="17"/>
  <c r="Y10" i="17"/>
  <c r="AC10" i="17" s="1"/>
  <c r="S10" i="17"/>
  <c r="Z10" i="17"/>
  <c r="AD10" i="17" s="1"/>
  <c r="AE9" i="17"/>
  <c r="T10" i="17"/>
  <c r="P14" i="17"/>
  <c r="R13" i="16"/>
  <c r="Q13" i="16"/>
  <c r="Z10" i="16"/>
  <c r="AD10" i="16" s="1"/>
  <c r="S13" i="16"/>
  <c r="U10" i="16"/>
  <c r="Y10" i="16" s="1"/>
  <c r="AC10" i="16" s="1"/>
  <c r="S10" i="16"/>
  <c r="V10" i="16"/>
  <c r="Q12" i="16"/>
  <c r="R12" i="16"/>
  <c r="P14" i="16"/>
  <c r="K16" i="16"/>
  <c r="M15" i="16"/>
  <c r="X9" i="16"/>
  <c r="I14" i="16"/>
  <c r="N14" i="16" s="1"/>
  <c r="O13" i="16"/>
  <c r="I14" i="15"/>
  <c r="O13" i="15"/>
  <c r="N13" i="15"/>
  <c r="P13" i="15"/>
  <c r="M14" i="15"/>
  <c r="K15" i="15"/>
  <c r="S10" i="15"/>
  <c r="AA9" i="15"/>
  <c r="AB9" i="15"/>
  <c r="U11" i="15"/>
  <c r="V11" i="15"/>
  <c r="Q12" i="15"/>
  <c r="R12" i="15"/>
  <c r="V10" i="14"/>
  <c r="U10" i="14"/>
  <c r="O11" i="14"/>
  <c r="I12" i="14"/>
  <c r="N11" i="14"/>
  <c r="Q10" i="14"/>
  <c r="R10" i="14"/>
  <c r="S9" i="14"/>
  <c r="P13" i="14"/>
  <c r="X9" i="14"/>
  <c r="K15" i="14"/>
  <c r="M14" i="14"/>
  <c r="AE9" i="13"/>
  <c r="T10" i="13"/>
  <c r="Z10" i="13"/>
  <c r="AD10" i="13" s="1"/>
  <c r="Y11" i="13"/>
  <c r="AC11" i="13" s="1"/>
  <c r="S10" i="13"/>
  <c r="U11" i="13"/>
  <c r="P17" i="13"/>
  <c r="O12" i="13"/>
  <c r="I13" i="13"/>
  <c r="N12" i="13"/>
  <c r="K19" i="13"/>
  <c r="M18" i="13"/>
  <c r="R11" i="10"/>
  <c r="Q11" i="10"/>
  <c r="P13" i="10"/>
  <c r="N13" i="10"/>
  <c r="S11" i="10"/>
  <c r="I14" i="10"/>
  <c r="N14" i="10" s="1"/>
  <c r="O13" i="10"/>
  <c r="P16" i="10"/>
  <c r="P15" i="10"/>
  <c r="R10" i="10"/>
  <c r="Q10" i="10"/>
  <c r="K18" i="10"/>
  <c r="M17" i="10"/>
  <c r="R12" i="10"/>
  <c r="Q12" i="10"/>
  <c r="S12" i="10" s="1"/>
  <c r="R9" i="10"/>
  <c r="Z9" i="10" s="1"/>
  <c r="AD9" i="10" s="1"/>
  <c r="Q9" i="10"/>
  <c r="Y9" i="10" s="1"/>
  <c r="AC9" i="10" s="1"/>
  <c r="P14" i="10"/>
  <c r="R11" i="9"/>
  <c r="Q11" i="9"/>
  <c r="P13" i="9"/>
  <c r="R10" i="9"/>
  <c r="Q10" i="9"/>
  <c r="M14" i="9"/>
  <c r="K15" i="9"/>
  <c r="O11" i="9"/>
  <c r="I12" i="9"/>
  <c r="Q9" i="9"/>
  <c r="Y9" i="9" s="1"/>
  <c r="AC9" i="9" s="1"/>
  <c r="R9" i="9"/>
  <c r="Z9" i="9" s="1"/>
  <c r="AD9" i="9" s="1"/>
  <c r="X9" i="9" s="1"/>
  <c r="S9" i="9"/>
  <c r="I11" i="8"/>
  <c r="O10" i="8"/>
  <c r="N10" i="8"/>
  <c r="K15" i="8"/>
  <c r="M14" i="8"/>
  <c r="P13" i="8"/>
  <c r="R9" i="8"/>
  <c r="Z9" i="8" s="1"/>
  <c r="AD9" i="8" s="1"/>
  <c r="Q9" i="8"/>
  <c r="Y9" i="8" s="1"/>
  <c r="AC9" i="8" s="1"/>
  <c r="Q10" i="7"/>
  <c r="S10" i="7" s="1"/>
  <c r="R10" i="7"/>
  <c r="I11" i="7"/>
  <c r="O10" i="7"/>
  <c r="P12" i="7"/>
  <c r="K14" i="7"/>
  <c r="M13" i="7"/>
  <c r="Q9" i="7"/>
  <c r="Y9" i="7" s="1"/>
  <c r="AC9" i="7" s="1"/>
  <c r="X9" i="7" s="1"/>
  <c r="R9" i="7"/>
  <c r="Z9" i="7" s="1"/>
  <c r="AD9" i="7" s="1"/>
  <c r="AE41" i="6"/>
  <c r="AB45" i="6" s="1"/>
  <c r="AD43" i="6"/>
  <c r="AC43" i="6"/>
  <c r="P11" i="6"/>
  <c r="K14" i="6"/>
  <c r="M13" i="6"/>
  <c r="P12" i="6"/>
  <c r="R9" i="6"/>
  <c r="Z9" i="6" s="1"/>
  <c r="AD9" i="6" s="1"/>
  <c r="X9" i="6" s="1"/>
  <c r="Q9" i="6"/>
  <c r="Y9" i="6" s="1"/>
  <c r="AC9" i="6" s="1"/>
  <c r="I11" i="6"/>
  <c r="O10" i="6"/>
  <c r="N10" i="6"/>
  <c r="R11" i="5"/>
  <c r="Q11" i="5"/>
  <c r="S11" i="5" s="1"/>
  <c r="R10" i="5"/>
  <c r="Q10" i="5"/>
  <c r="P13" i="5"/>
  <c r="R9" i="5"/>
  <c r="Z9" i="5" s="1"/>
  <c r="AD9" i="5" s="1"/>
  <c r="Q9" i="5"/>
  <c r="Y9" i="5" s="1"/>
  <c r="AC9" i="5" s="1"/>
  <c r="K15" i="5"/>
  <c r="M14" i="5"/>
  <c r="O11" i="5"/>
  <c r="I12" i="5"/>
  <c r="S9" i="4"/>
  <c r="V10" i="4"/>
  <c r="S12" i="4"/>
  <c r="U10" i="4"/>
  <c r="R12" i="4"/>
  <c r="Q12" i="4"/>
  <c r="Q10" i="4"/>
  <c r="R10" i="4"/>
  <c r="Z10" i="4" s="1"/>
  <c r="AD10" i="4" s="1"/>
  <c r="P14" i="4"/>
  <c r="K16" i="4"/>
  <c r="M15" i="4"/>
  <c r="X9" i="4"/>
  <c r="O12" i="4"/>
  <c r="I13" i="4"/>
  <c r="R10" i="3"/>
  <c r="Q10" i="3"/>
  <c r="S10" i="3" s="1"/>
  <c r="K13" i="3"/>
  <c r="M12" i="3"/>
  <c r="R9" i="3"/>
  <c r="Z9" i="3" s="1"/>
  <c r="AD9" i="3" s="1"/>
  <c r="Q9" i="3"/>
  <c r="O10" i="3"/>
  <c r="I11" i="3"/>
  <c r="N11" i="3" s="1"/>
  <c r="P11" i="3"/>
  <c r="M10" i="2"/>
  <c r="O10" i="2" s="1"/>
  <c r="M11" i="2"/>
  <c r="O11" i="2" s="1"/>
  <c r="M14" i="2"/>
  <c r="I12" i="2"/>
  <c r="AG26" i="2"/>
  <c r="AG36" i="2" s="1"/>
  <c r="K22" i="2"/>
  <c r="M21" i="2"/>
  <c r="M12" i="2"/>
  <c r="M19" i="2"/>
  <c r="R9" i="2"/>
  <c r="Z9" i="2" s="1"/>
  <c r="AD9" i="2" s="1"/>
  <c r="Q9" i="2"/>
  <c r="Y9" i="2" s="1"/>
  <c r="AC9" i="2" s="1"/>
  <c r="AE39" i="2"/>
  <c r="M13" i="2"/>
  <c r="M16" i="2"/>
  <c r="M18" i="2"/>
  <c r="M15" i="2"/>
  <c r="M20" i="2"/>
  <c r="M17" i="2"/>
  <c r="Q9" i="1"/>
  <c r="R9" i="1"/>
  <c r="Z9" i="1" s="1"/>
  <c r="AD9" i="1" s="1"/>
  <c r="P10" i="1"/>
  <c r="M15" i="1"/>
  <c r="K16" i="1"/>
  <c r="O9" i="1"/>
  <c r="I10" i="1"/>
  <c r="M12" i="1"/>
  <c r="P11" i="1"/>
  <c r="AG36" i="1"/>
  <c r="M14" i="1"/>
  <c r="AE39" i="1"/>
  <c r="M13" i="1"/>
  <c r="AI9" i="17" l="1"/>
  <c r="S11" i="17"/>
  <c r="Q12" i="17"/>
  <c r="R12" i="17"/>
  <c r="I14" i="17"/>
  <c r="O13" i="17"/>
  <c r="N13" i="17"/>
  <c r="V11" i="17"/>
  <c r="U11" i="17"/>
  <c r="W10" i="17"/>
  <c r="X10" i="17"/>
  <c r="P15" i="17"/>
  <c r="K17" i="17"/>
  <c r="M16" i="17"/>
  <c r="Q14" i="16"/>
  <c r="R14" i="16"/>
  <c r="K17" i="16"/>
  <c r="M16" i="16"/>
  <c r="S14" i="16"/>
  <c r="I15" i="16"/>
  <c r="O14" i="16"/>
  <c r="V11" i="16"/>
  <c r="AA9" i="16"/>
  <c r="AB9" i="16"/>
  <c r="U11" i="16"/>
  <c r="S12" i="16"/>
  <c r="P15" i="16"/>
  <c r="N15" i="16"/>
  <c r="K16" i="15"/>
  <c r="M15" i="15"/>
  <c r="R13" i="15"/>
  <c r="Q13" i="15"/>
  <c r="S13" i="15"/>
  <c r="V12" i="15"/>
  <c r="Z12" i="15" s="1"/>
  <c r="AD12" i="15" s="1"/>
  <c r="Z11" i="15"/>
  <c r="AD11" i="15" s="1"/>
  <c r="Y11" i="15"/>
  <c r="AC11" i="15" s="1"/>
  <c r="AE9" i="15"/>
  <c r="T10" i="15"/>
  <c r="I15" i="15"/>
  <c r="O14" i="15"/>
  <c r="P14" i="15"/>
  <c r="N14" i="15"/>
  <c r="S12" i="15"/>
  <c r="Y10" i="14"/>
  <c r="AC10" i="14" s="1"/>
  <c r="S10" i="14"/>
  <c r="AB9" i="14"/>
  <c r="AA9" i="14"/>
  <c r="K16" i="14"/>
  <c r="M15" i="14"/>
  <c r="P14" i="14"/>
  <c r="I13" i="14"/>
  <c r="O12" i="14"/>
  <c r="N12" i="14"/>
  <c r="Z10" i="14"/>
  <c r="AD10" i="14" s="1"/>
  <c r="R11" i="14"/>
  <c r="Q11" i="14"/>
  <c r="V11" i="13"/>
  <c r="I14" i="13"/>
  <c r="O13" i="13"/>
  <c r="N13" i="13"/>
  <c r="P18" i="13"/>
  <c r="AI9" i="13"/>
  <c r="W10" i="13"/>
  <c r="X10" i="13"/>
  <c r="K20" i="13"/>
  <c r="M19" i="13"/>
  <c r="U12" i="13"/>
  <c r="R12" i="13"/>
  <c r="Q12" i="13"/>
  <c r="S10" i="10"/>
  <c r="Q14" i="10"/>
  <c r="R14" i="10"/>
  <c r="S14" i="10" s="1"/>
  <c r="U10" i="10"/>
  <c r="X9" i="10"/>
  <c r="S9" i="10"/>
  <c r="P17" i="10"/>
  <c r="R13" i="10"/>
  <c r="Q13" i="10"/>
  <c r="M18" i="10"/>
  <c r="K19" i="10"/>
  <c r="Y10" i="10"/>
  <c r="AC10" i="10" s="1"/>
  <c r="V10" i="10"/>
  <c r="Z10" i="10" s="1"/>
  <c r="AD10" i="10" s="1"/>
  <c r="I15" i="10"/>
  <c r="O14" i="10"/>
  <c r="S11" i="9"/>
  <c r="AA9" i="9"/>
  <c r="AB9" i="9"/>
  <c r="K16" i="9"/>
  <c r="M15" i="9"/>
  <c r="P14" i="9"/>
  <c r="O12" i="9"/>
  <c r="I13" i="9"/>
  <c r="N12" i="9"/>
  <c r="V10" i="9"/>
  <c r="Z10" i="9" s="1"/>
  <c r="AD10" i="9" s="1"/>
  <c r="U10" i="9"/>
  <c r="Y10" i="9" s="1"/>
  <c r="AC10" i="9" s="1"/>
  <c r="S10" i="9"/>
  <c r="S9" i="8"/>
  <c r="P14" i="8"/>
  <c r="V10" i="8"/>
  <c r="U10" i="8"/>
  <c r="O11" i="8"/>
  <c r="I12" i="8"/>
  <c r="N11" i="8"/>
  <c r="X9" i="8"/>
  <c r="R10" i="8"/>
  <c r="Q10" i="8"/>
  <c r="K16" i="8"/>
  <c r="M15" i="8"/>
  <c r="AB9" i="7"/>
  <c r="AA9" i="7"/>
  <c r="V10" i="7"/>
  <c r="O11" i="7"/>
  <c r="I12" i="7"/>
  <c r="N11" i="7"/>
  <c r="K15" i="7"/>
  <c r="M14" i="7"/>
  <c r="S9" i="7"/>
  <c r="Z10" i="7"/>
  <c r="AD10" i="7" s="1"/>
  <c r="U10" i="7"/>
  <c r="P13" i="7"/>
  <c r="S9" i="6"/>
  <c r="R10" i="6"/>
  <c r="Q10" i="6"/>
  <c r="K15" i="6"/>
  <c r="M14" i="6"/>
  <c r="U10" i="6"/>
  <c r="P13" i="6"/>
  <c r="V10" i="6"/>
  <c r="O11" i="6"/>
  <c r="I12" i="6"/>
  <c r="AB9" i="6"/>
  <c r="AA9" i="6"/>
  <c r="N11" i="6"/>
  <c r="S9" i="5"/>
  <c r="S10" i="5"/>
  <c r="K16" i="5"/>
  <c r="M15" i="5"/>
  <c r="U10" i="5"/>
  <c r="Y10" i="5" s="1"/>
  <c r="AC10" i="5" s="1"/>
  <c r="X9" i="5"/>
  <c r="V10" i="5"/>
  <c r="Z10" i="5" s="1"/>
  <c r="AD10" i="5" s="1"/>
  <c r="O12" i="5"/>
  <c r="I13" i="5"/>
  <c r="N12" i="5"/>
  <c r="P14" i="5"/>
  <c r="AB9" i="4"/>
  <c r="AA9" i="4"/>
  <c r="P15" i="4"/>
  <c r="V11" i="4"/>
  <c r="I14" i="4"/>
  <c r="O13" i="4"/>
  <c r="N13" i="4"/>
  <c r="U11" i="4"/>
  <c r="K17" i="4"/>
  <c r="M16" i="4"/>
  <c r="Y10" i="4"/>
  <c r="AC10" i="4" s="1"/>
  <c r="S10" i="4"/>
  <c r="R11" i="3"/>
  <c r="Q11" i="3"/>
  <c r="N12" i="3"/>
  <c r="P12" i="3"/>
  <c r="K14" i="3"/>
  <c r="M13" i="3"/>
  <c r="S11" i="3"/>
  <c r="O11" i="3"/>
  <c r="I12" i="3"/>
  <c r="V10" i="3"/>
  <c r="Z10" i="3" s="1"/>
  <c r="AD10" i="3" s="1"/>
  <c r="Y9" i="3"/>
  <c r="AC9" i="3" s="1"/>
  <c r="S9" i="3"/>
  <c r="P10" i="2"/>
  <c r="X9" i="2"/>
  <c r="AB9" i="2" s="1"/>
  <c r="N11" i="2"/>
  <c r="Q11" i="2" s="1"/>
  <c r="P11" i="2"/>
  <c r="N10" i="2"/>
  <c r="R10" i="2" s="1"/>
  <c r="S9" i="2"/>
  <c r="P16" i="2"/>
  <c r="P15" i="2"/>
  <c r="P12" i="2"/>
  <c r="N12" i="2"/>
  <c r="P20" i="2"/>
  <c r="P19" i="2"/>
  <c r="P18" i="2"/>
  <c r="P21" i="2"/>
  <c r="P13" i="2"/>
  <c r="AD43" i="2"/>
  <c r="AC43" i="2"/>
  <c r="AE41" i="2"/>
  <c r="AB45" i="2" s="1"/>
  <c r="K23" i="2"/>
  <c r="M22" i="2"/>
  <c r="U10" i="2"/>
  <c r="I13" i="2"/>
  <c r="O12" i="2"/>
  <c r="P17" i="2"/>
  <c r="V10" i="2"/>
  <c r="P14" i="2"/>
  <c r="AE41" i="1"/>
  <c r="AB45" i="1" s="1"/>
  <c r="AD43" i="1"/>
  <c r="AC43" i="1"/>
  <c r="P14" i="1"/>
  <c r="P15" i="1"/>
  <c r="K17" i="1"/>
  <c r="M16" i="1"/>
  <c r="I11" i="1"/>
  <c r="O10" i="1"/>
  <c r="N10" i="1"/>
  <c r="V10" i="1"/>
  <c r="P13" i="1"/>
  <c r="P12" i="1"/>
  <c r="Y9" i="1"/>
  <c r="AC9" i="1" s="1"/>
  <c r="S9" i="1"/>
  <c r="P16" i="17" l="1"/>
  <c r="S12" i="17"/>
  <c r="K18" i="17"/>
  <c r="M17" i="17"/>
  <c r="U12" i="17"/>
  <c r="R13" i="17"/>
  <c r="Q13" i="17"/>
  <c r="Y11" i="17"/>
  <c r="AC11" i="17" s="1"/>
  <c r="AB10" i="17"/>
  <c r="AA10" i="17"/>
  <c r="V12" i="17"/>
  <c r="Z11" i="17"/>
  <c r="AD11" i="17" s="1"/>
  <c r="I15" i="17"/>
  <c r="O14" i="17"/>
  <c r="N14" i="17"/>
  <c r="Y11" i="16"/>
  <c r="AC11" i="16" s="1"/>
  <c r="K18" i="16"/>
  <c r="M17" i="16"/>
  <c r="Q15" i="16"/>
  <c r="R15" i="16"/>
  <c r="Z11" i="16"/>
  <c r="AD11" i="16" s="1"/>
  <c r="V12" i="16" s="1"/>
  <c r="P16" i="16"/>
  <c r="I16" i="16"/>
  <c r="O15" i="16"/>
  <c r="AE9" i="16"/>
  <c r="T10" i="16"/>
  <c r="O15" i="15"/>
  <c r="I16" i="15"/>
  <c r="W10" i="15"/>
  <c r="X10" i="15"/>
  <c r="AI9" i="15"/>
  <c r="R14" i="15"/>
  <c r="Q14" i="15"/>
  <c r="U12" i="15"/>
  <c r="P15" i="15"/>
  <c r="N15" i="15"/>
  <c r="V13" i="15"/>
  <c r="K17" i="15"/>
  <c r="M16" i="15"/>
  <c r="S11" i="14"/>
  <c r="U11" i="14"/>
  <c r="P15" i="14"/>
  <c r="R12" i="14"/>
  <c r="Q12" i="14"/>
  <c r="K17" i="14"/>
  <c r="M16" i="14"/>
  <c r="V11" i="14"/>
  <c r="Z11" i="14" s="1"/>
  <c r="AD11" i="14" s="1"/>
  <c r="I14" i="14"/>
  <c r="O13" i="14"/>
  <c r="N13" i="14"/>
  <c r="T10" i="14"/>
  <c r="AE9" i="14"/>
  <c r="K21" i="13"/>
  <c r="M20" i="13"/>
  <c r="R13" i="13"/>
  <c r="Q13" i="13"/>
  <c r="AB10" i="13"/>
  <c r="AA10" i="13"/>
  <c r="Y12" i="13"/>
  <c r="AC12" i="13" s="1"/>
  <c r="S12" i="13"/>
  <c r="O14" i="13"/>
  <c r="I15" i="13"/>
  <c r="N14" i="13"/>
  <c r="Z11" i="13"/>
  <c r="AD11" i="13" s="1"/>
  <c r="P19" i="13"/>
  <c r="U13" i="13"/>
  <c r="AB9" i="10"/>
  <c r="AA9" i="10"/>
  <c r="I16" i="10"/>
  <c r="O15" i="10"/>
  <c r="N15" i="10"/>
  <c r="U11" i="10"/>
  <c r="V11" i="10"/>
  <c r="K20" i="10"/>
  <c r="M19" i="10"/>
  <c r="S13" i="10"/>
  <c r="P18" i="10"/>
  <c r="P15" i="9"/>
  <c r="R12" i="9"/>
  <c r="Q12" i="9"/>
  <c r="K17" i="9"/>
  <c r="M16" i="9"/>
  <c r="V11" i="9"/>
  <c r="T10" i="9"/>
  <c r="AE9" i="9"/>
  <c r="O13" i="9"/>
  <c r="I14" i="9"/>
  <c r="N13" i="9"/>
  <c r="U11" i="9"/>
  <c r="Z10" i="8"/>
  <c r="AD10" i="8" s="1"/>
  <c r="V11" i="8" s="1"/>
  <c r="P15" i="8"/>
  <c r="Y10" i="8"/>
  <c r="AC10" i="8" s="1"/>
  <c r="S10" i="8"/>
  <c r="AB9" i="8"/>
  <c r="AA9" i="8"/>
  <c r="I13" i="8"/>
  <c r="O12" i="8"/>
  <c r="N12" i="8"/>
  <c r="K17" i="8"/>
  <c r="M16" i="8"/>
  <c r="R11" i="8"/>
  <c r="Q11" i="8"/>
  <c r="K16" i="7"/>
  <c r="M15" i="7"/>
  <c r="V11" i="7"/>
  <c r="O12" i="7"/>
  <c r="I13" i="7"/>
  <c r="N12" i="7"/>
  <c r="Y10" i="7"/>
  <c r="AC10" i="7" s="1"/>
  <c r="U11" i="7" s="1"/>
  <c r="Q11" i="7"/>
  <c r="R11" i="7"/>
  <c r="P14" i="7"/>
  <c r="AE9" i="7"/>
  <c r="T10" i="7"/>
  <c r="I13" i="6"/>
  <c r="O12" i="6"/>
  <c r="N12" i="6"/>
  <c r="P14" i="6"/>
  <c r="AE9" i="6"/>
  <c r="T10" i="6"/>
  <c r="K16" i="6"/>
  <c r="M15" i="6"/>
  <c r="Y10" i="6"/>
  <c r="AC10" i="6" s="1"/>
  <c r="S10" i="6"/>
  <c r="R11" i="6"/>
  <c r="Q11" i="6"/>
  <c r="Z10" i="6"/>
  <c r="AD10" i="6" s="1"/>
  <c r="V11" i="6" s="1"/>
  <c r="K17" i="5"/>
  <c r="M16" i="5"/>
  <c r="V11" i="5"/>
  <c r="R12" i="5"/>
  <c r="Q12" i="5"/>
  <c r="U11" i="5"/>
  <c r="P15" i="5"/>
  <c r="AB9" i="5"/>
  <c r="AA9" i="5"/>
  <c r="O13" i="5"/>
  <c r="I14" i="5"/>
  <c r="N13" i="5"/>
  <c r="O14" i="4"/>
  <c r="I15" i="4"/>
  <c r="N14" i="4"/>
  <c r="Z11" i="4"/>
  <c r="AD11" i="4" s="1"/>
  <c r="V12" i="4" s="1"/>
  <c r="K18" i="4"/>
  <c r="M17" i="4"/>
  <c r="P16" i="4"/>
  <c r="U12" i="4"/>
  <c r="Y11" i="4"/>
  <c r="AC11" i="4" s="1"/>
  <c r="Q13" i="4"/>
  <c r="R13" i="4"/>
  <c r="T10" i="4"/>
  <c r="AE9" i="4"/>
  <c r="P13" i="3"/>
  <c r="M14" i="3"/>
  <c r="K15" i="3"/>
  <c r="U10" i="3"/>
  <c r="X9" i="3"/>
  <c r="V11" i="3"/>
  <c r="Z11" i="3" s="1"/>
  <c r="AD11" i="3" s="1"/>
  <c r="R12" i="3"/>
  <c r="Q12" i="3"/>
  <c r="S12" i="3" s="1"/>
  <c r="O12" i="3"/>
  <c r="I13" i="3"/>
  <c r="N13" i="3" s="1"/>
  <c r="AA9" i="2"/>
  <c r="Q10" i="2"/>
  <c r="S10" i="2" s="1"/>
  <c r="R11" i="2"/>
  <c r="S11" i="2" s="1"/>
  <c r="AE9" i="2"/>
  <c r="T10" i="2"/>
  <c r="K24" i="2"/>
  <c r="M23" i="2"/>
  <c r="P22" i="2"/>
  <c r="R12" i="2"/>
  <c r="Q12" i="2"/>
  <c r="O13" i="2"/>
  <c r="I14" i="2"/>
  <c r="Z10" i="2"/>
  <c r="AD10" i="2" s="1"/>
  <c r="N13" i="2"/>
  <c r="I12" i="1"/>
  <c r="O11" i="1"/>
  <c r="N11" i="1"/>
  <c r="U10" i="1"/>
  <c r="X9" i="1"/>
  <c r="R10" i="1"/>
  <c r="Z10" i="1" s="1"/>
  <c r="AD10" i="1" s="1"/>
  <c r="V11" i="1" s="1"/>
  <c r="Q10" i="1"/>
  <c r="P16" i="1"/>
  <c r="K18" i="1"/>
  <c r="M17" i="1"/>
  <c r="AE10" i="17" l="1"/>
  <c r="T11" i="17"/>
  <c r="R14" i="17"/>
  <c r="Q14" i="17"/>
  <c r="S13" i="17"/>
  <c r="P17" i="17"/>
  <c r="K19" i="17"/>
  <c r="M18" i="17"/>
  <c r="Z12" i="17"/>
  <c r="AD12" i="17" s="1"/>
  <c r="V13" i="17" s="1"/>
  <c r="O15" i="17"/>
  <c r="I16" i="17"/>
  <c r="N15" i="17"/>
  <c r="Y12" i="17"/>
  <c r="AC12" i="17" s="1"/>
  <c r="U13" i="17" s="1"/>
  <c r="Z12" i="16"/>
  <c r="AD12" i="16" s="1"/>
  <c r="V13" i="16" s="1"/>
  <c r="I17" i="16"/>
  <c r="O16" i="16"/>
  <c r="P17" i="16"/>
  <c r="S15" i="16"/>
  <c r="N16" i="16"/>
  <c r="K19" i="16"/>
  <c r="M18" i="16"/>
  <c r="AI9" i="16"/>
  <c r="W10" i="16"/>
  <c r="X10" i="16"/>
  <c r="U12" i="16"/>
  <c r="Q15" i="15"/>
  <c r="R15" i="15"/>
  <c r="AB10" i="15"/>
  <c r="AA10" i="15"/>
  <c r="N16" i="15"/>
  <c r="P16" i="15"/>
  <c r="Y12" i="15"/>
  <c r="AC12" i="15" s="1"/>
  <c r="U13" i="15" s="1"/>
  <c r="K18" i="15"/>
  <c r="M17" i="15"/>
  <c r="I17" i="15"/>
  <c r="O16" i="15"/>
  <c r="V14" i="15"/>
  <c r="Z14" i="15" s="1"/>
  <c r="AD14" i="15" s="1"/>
  <c r="S15" i="15"/>
  <c r="S14" i="15"/>
  <c r="Z13" i="15"/>
  <c r="AD13" i="15" s="1"/>
  <c r="V12" i="14"/>
  <c r="Z12" i="14" s="1"/>
  <c r="AD12" i="14" s="1"/>
  <c r="W10" i="14"/>
  <c r="X10" i="14"/>
  <c r="P16" i="14"/>
  <c r="O14" i="14"/>
  <c r="I15" i="14"/>
  <c r="N14" i="14"/>
  <c r="AI9" i="14"/>
  <c r="R13" i="14"/>
  <c r="Q13" i="14"/>
  <c r="K18" i="14"/>
  <c r="M17" i="14"/>
  <c r="S12" i="14"/>
  <c r="Y11" i="14"/>
  <c r="AC11" i="14" s="1"/>
  <c r="R14" i="13"/>
  <c r="Q14" i="13"/>
  <c r="O15" i="13"/>
  <c r="I16" i="13"/>
  <c r="N15" i="13"/>
  <c r="Y13" i="13"/>
  <c r="AC13" i="13" s="1"/>
  <c r="U14" i="13" s="1"/>
  <c r="S13" i="13"/>
  <c r="AE10" i="13"/>
  <c r="T11" i="13"/>
  <c r="P20" i="13"/>
  <c r="V12" i="13"/>
  <c r="K22" i="13"/>
  <c r="M21" i="13"/>
  <c r="R15" i="10"/>
  <c r="Q15" i="10"/>
  <c r="P19" i="10"/>
  <c r="AE9" i="10"/>
  <c r="T10" i="10"/>
  <c r="Z11" i="10"/>
  <c r="AD11" i="10" s="1"/>
  <c r="V12" i="10" s="1"/>
  <c r="I17" i="10"/>
  <c r="O16" i="10"/>
  <c r="N16" i="10"/>
  <c r="M20" i="10"/>
  <c r="K21" i="10"/>
  <c r="Y11" i="10"/>
  <c r="AC11" i="10" s="1"/>
  <c r="S12" i="9"/>
  <c r="O14" i="9"/>
  <c r="I15" i="9"/>
  <c r="N14" i="9"/>
  <c r="W10" i="9"/>
  <c r="X10" i="9"/>
  <c r="Z11" i="9"/>
  <c r="AD11" i="9" s="1"/>
  <c r="V12" i="9" s="1"/>
  <c r="Z12" i="9" s="1"/>
  <c r="AD12" i="9" s="1"/>
  <c r="Y11" i="9"/>
  <c r="AC11" i="9" s="1"/>
  <c r="U12" i="9" s="1"/>
  <c r="P16" i="9"/>
  <c r="AI9" i="9"/>
  <c r="Q13" i="9"/>
  <c r="R13" i="9"/>
  <c r="K18" i="9"/>
  <c r="M17" i="9"/>
  <c r="P16" i="8"/>
  <c r="O13" i="8"/>
  <c r="I14" i="8"/>
  <c r="N13" i="8"/>
  <c r="U11" i="8"/>
  <c r="AE9" i="8"/>
  <c r="T10" i="8"/>
  <c r="K18" i="8"/>
  <c r="M17" i="8"/>
  <c r="R12" i="8"/>
  <c r="Q12" i="8"/>
  <c r="Y11" i="8"/>
  <c r="AC11" i="8" s="1"/>
  <c r="S11" i="8"/>
  <c r="Z11" i="8"/>
  <c r="AD11" i="8" s="1"/>
  <c r="V12" i="8" s="1"/>
  <c r="O13" i="7"/>
  <c r="I14" i="7"/>
  <c r="N13" i="7"/>
  <c r="AI9" i="7"/>
  <c r="P15" i="7"/>
  <c r="Z11" i="7"/>
  <c r="AD11" i="7" s="1"/>
  <c r="Y11" i="7"/>
  <c r="AC11" i="7" s="1"/>
  <c r="U12" i="7" s="1"/>
  <c r="S11" i="7"/>
  <c r="W10" i="7"/>
  <c r="X10" i="7"/>
  <c r="R12" i="7"/>
  <c r="Q12" i="7"/>
  <c r="K17" i="7"/>
  <c r="M16" i="7"/>
  <c r="P15" i="6"/>
  <c r="R12" i="6"/>
  <c r="Q12" i="6"/>
  <c r="K17" i="6"/>
  <c r="M16" i="6"/>
  <c r="O13" i="6"/>
  <c r="I14" i="6"/>
  <c r="N13" i="6"/>
  <c r="S11" i="6"/>
  <c r="W10" i="6"/>
  <c r="X10" i="6"/>
  <c r="U11" i="6"/>
  <c r="Y11" i="6" s="1"/>
  <c r="AC11" i="6" s="1"/>
  <c r="Z11" i="6"/>
  <c r="AD11" i="6" s="1"/>
  <c r="V12" i="6" s="1"/>
  <c r="AI9" i="6"/>
  <c r="AE9" i="5"/>
  <c r="T10" i="5"/>
  <c r="Z11" i="5"/>
  <c r="AD11" i="5" s="1"/>
  <c r="V12" i="5" s="1"/>
  <c r="P16" i="5"/>
  <c r="O14" i="5"/>
  <c r="I15" i="5"/>
  <c r="N14" i="5"/>
  <c r="K18" i="5"/>
  <c r="M17" i="5"/>
  <c r="Y11" i="5"/>
  <c r="AC11" i="5" s="1"/>
  <c r="U12" i="5" s="1"/>
  <c r="Y12" i="5" s="1"/>
  <c r="AC12" i="5" s="1"/>
  <c r="R13" i="5"/>
  <c r="Q13" i="5"/>
  <c r="S12" i="5"/>
  <c r="Z12" i="4"/>
  <c r="AD12" i="4" s="1"/>
  <c r="V13" i="4" s="1"/>
  <c r="K19" i="4"/>
  <c r="M18" i="4"/>
  <c r="S13" i="4"/>
  <c r="R14" i="4"/>
  <c r="Q14" i="4"/>
  <c r="AI9" i="4"/>
  <c r="O15" i="4"/>
  <c r="I16" i="4"/>
  <c r="N15" i="4"/>
  <c r="Y12" i="4"/>
  <c r="AC12" i="4" s="1"/>
  <c r="U13" i="4" s="1"/>
  <c r="W10" i="4"/>
  <c r="X10" i="4"/>
  <c r="P17" i="4"/>
  <c r="R13" i="3"/>
  <c r="S13" i="3" s="1"/>
  <c r="Q13" i="3"/>
  <c r="Y10" i="3"/>
  <c r="AC10" i="3" s="1"/>
  <c r="U11" i="3" s="1"/>
  <c r="K16" i="3"/>
  <c r="M15" i="3"/>
  <c r="P14" i="3"/>
  <c r="V12" i="3"/>
  <c r="Z12" i="3" s="1"/>
  <c r="AD12" i="3" s="1"/>
  <c r="O13" i="3"/>
  <c r="I14" i="3"/>
  <c r="AB9" i="3"/>
  <c r="AA9" i="3"/>
  <c r="Y10" i="2"/>
  <c r="AC10" i="2" s="1"/>
  <c r="U11" i="2" s="1"/>
  <c r="S12" i="2"/>
  <c r="K25" i="2"/>
  <c r="M24" i="2"/>
  <c r="AI9" i="2"/>
  <c r="W10" i="2"/>
  <c r="I15" i="2"/>
  <c r="O14" i="2"/>
  <c r="N14" i="2"/>
  <c r="V11" i="2"/>
  <c r="Q13" i="2"/>
  <c r="R13" i="2"/>
  <c r="P23" i="2"/>
  <c r="P17" i="1"/>
  <c r="K19" i="1"/>
  <c r="M18" i="1"/>
  <c r="Q11" i="1"/>
  <c r="R11" i="1"/>
  <c r="Z11" i="1" s="1"/>
  <c r="AD11" i="1" s="1"/>
  <c r="V12" i="1" s="1"/>
  <c r="AA9" i="1"/>
  <c r="AB9" i="1"/>
  <c r="Y10" i="1"/>
  <c r="AC10" i="1" s="1"/>
  <c r="U11" i="1" s="1"/>
  <c r="S10" i="1"/>
  <c r="I13" i="1"/>
  <c r="O12" i="1"/>
  <c r="N12" i="1"/>
  <c r="Y13" i="17" l="1"/>
  <c r="AC13" i="17" s="1"/>
  <c r="U14" i="17" s="1"/>
  <c r="Z13" i="17"/>
  <c r="AD13" i="17" s="1"/>
  <c r="V14" i="17" s="1"/>
  <c r="S14" i="17"/>
  <c r="I17" i="17"/>
  <c r="O16" i="17"/>
  <c r="N16" i="17"/>
  <c r="W11" i="17"/>
  <c r="X11" i="17"/>
  <c r="M19" i="17"/>
  <c r="K20" i="17"/>
  <c r="P18" i="17"/>
  <c r="Q15" i="17"/>
  <c r="R15" i="17"/>
  <c r="AI10" i="17"/>
  <c r="Y12" i="16"/>
  <c r="AC12" i="16" s="1"/>
  <c r="U13" i="16" s="1"/>
  <c r="P18" i="16"/>
  <c r="AB10" i="16"/>
  <c r="AA10" i="16"/>
  <c r="M19" i="16"/>
  <c r="K20" i="16"/>
  <c r="R16" i="16"/>
  <c r="Q16" i="16"/>
  <c r="O17" i="16"/>
  <c r="I18" i="16"/>
  <c r="N17" i="16"/>
  <c r="Z13" i="16"/>
  <c r="AD13" i="16" s="1"/>
  <c r="V14" i="16" s="1"/>
  <c r="Y13" i="15"/>
  <c r="AC13" i="15" s="1"/>
  <c r="U14" i="15" s="1"/>
  <c r="O17" i="15"/>
  <c r="I18" i="15"/>
  <c r="R16" i="15"/>
  <c r="Q16" i="15"/>
  <c r="P17" i="15"/>
  <c r="N17" i="15"/>
  <c r="AE10" i="15"/>
  <c r="T11" i="15"/>
  <c r="K19" i="15"/>
  <c r="M18" i="15"/>
  <c r="Z15" i="15"/>
  <c r="AD15" i="15" s="1"/>
  <c r="V15" i="15"/>
  <c r="O15" i="14"/>
  <c r="I16" i="14"/>
  <c r="N15" i="14"/>
  <c r="U12" i="14"/>
  <c r="AA10" i="14"/>
  <c r="AB10" i="14"/>
  <c r="V13" i="14"/>
  <c r="P17" i="14"/>
  <c r="S13" i="14"/>
  <c r="R14" i="14"/>
  <c r="Q14" i="14"/>
  <c r="K19" i="14"/>
  <c r="M18" i="14"/>
  <c r="P21" i="13"/>
  <c r="I17" i="13"/>
  <c r="O16" i="13"/>
  <c r="N16" i="13"/>
  <c r="W11" i="13"/>
  <c r="X11" i="13"/>
  <c r="K23" i="13"/>
  <c r="M22" i="13"/>
  <c r="AI10" i="13"/>
  <c r="Z12" i="13"/>
  <c r="AD12" i="13" s="1"/>
  <c r="V13" i="13" s="1"/>
  <c r="Y14" i="13"/>
  <c r="AC14" i="13" s="1"/>
  <c r="U15" i="13" s="1"/>
  <c r="S14" i="13"/>
  <c r="R15" i="13"/>
  <c r="Q15" i="13"/>
  <c r="K22" i="10"/>
  <c r="M21" i="10"/>
  <c r="Z12" i="10"/>
  <c r="AD12" i="10" s="1"/>
  <c r="V13" i="10" s="1"/>
  <c r="W10" i="10"/>
  <c r="X10" i="10"/>
  <c r="AI9" i="10"/>
  <c r="I18" i="10"/>
  <c r="O17" i="10"/>
  <c r="N17" i="10"/>
  <c r="P20" i="10"/>
  <c r="Q16" i="10"/>
  <c r="R16" i="10"/>
  <c r="S15" i="10"/>
  <c r="U12" i="10"/>
  <c r="P17" i="9"/>
  <c r="M18" i="9"/>
  <c r="K19" i="9"/>
  <c r="S13" i="9"/>
  <c r="O15" i="9"/>
  <c r="I16" i="9"/>
  <c r="N15" i="9"/>
  <c r="AA10" i="9"/>
  <c r="AB10" i="9"/>
  <c r="R14" i="9"/>
  <c r="Q14" i="9"/>
  <c r="V13" i="9"/>
  <c r="Z13" i="9" s="1"/>
  <c r="AD13" i="9" s="1"/>
  <c r="Y12" i="9"/>
  <c r="AC12" i="9" s="1"/>
  <c r="U13" i="9" s="1"/>
  <c r="Z12" i="8"/>
  <c r="AD12" i="8" s="1"/>
  <c r="V13" i="8" s="1"/>
  <c r="R13" i="8"/>
  <c r="Q13" i="8"/>
  <c r="P17" i="8"/>
  <c r="O14" i="8"/>
  <c r="I15" i="8"/>
  <c r="N14" i="8"/>
  <c r="K19" i="8"/>
  <c r="M18" i="8"/>
  <c r="U12" i="8"/>
  <c r="Y12" i="8" s="1"/>
  <c r="AC12" i="8" s="1"/>
  <c r="W10" i="8"/>
  <c r="X10" i="8"/>
  <c r="S12" i="8"/>
  <c r="AI9" i="8"/>
  <c r="R13" i="7"/>
  <c r="Q13" i="7"/>
  <c r="P16" i="7"/>
  <c r="O14" i="7"/>
  <c r="I15" i="7"/>
  <c r="N14" i="7"/>
  <c r="K18" i="7"/>
  <c r="M17" i="7"/>
  <c r="Y12" i="7"/>
  <c r="AC12" i="7" s="1"/>
  <c r="S12" i="7"/>
  <c r="U13" i="7"/>
  <c r="AA10" i="7"/>
  <c r="AB10" i="7"/>
  <c r="V12" i="7"/>
  <c r="Z12" i="7" s="1"/>
  <c r="AD12" i="7" s="1"/>
  <c r="S12" i="6"/>
  <c r="Z12" i="6"/>
  <c r="AD12" i="6" s="1"/>
  <c r="V13" i="6" s="1"/>
  <c r="O14" i="6"/>
  <c r="I15" i="6"/>
  <c r="N14" i="6"/>
  <c r="P16" i="6"/>
  <c r="U12" i="6"/>
  <c r="R13" i="6"/>
  <c r="Q13" i="6"/>
  <c r="K18" i="6"/>
  <c r="M17" i="6"/>
  <c r="AB10" i="6"/>
  <c r="AA10" i="6"/>
  <c r="Z12" i="5"/>
  <c r="AD12" i="5" s="1"/>
  <c r="V13" i="5" s="1"/>
  <c r="K19" i="5"/>
  <c r="M18" i="5"/>
  <c r="P17" i="5"/>
  <c r="W10" i="5"/>
  <c r="X10" i="5"/>
  <c r="U13" i="5"/>
  <c r="Y13" i="5"/>
  <c r="AC13" i="5" s="1"/>
  <c r="S13" i="5"/>
  <c r="R14" i="5"/>
  <c r="Q14" i="5"/>
  <c r="AI9" i="5"/>
  <c r="O15" i="5"/>
  <c r="I16" i="5"/>
  <c r="N15" i="5"/>
  <c r="Y13" i="4"/>
  <c r="AC13" i="4" s="1"/>
  <c r="U14" i="4" s="1"/>
  <c r="Z13" i="4"/>
  <c r="AD13" i="4" s="1"/>
  <c r="V14" i="4" s="1"/>
  <c r="AB10" i="4"/>
  <c r="AA10" i="4"/>
  <c r="P18" i="4"/>
  <c r="K20" i="4"/>
  <c r="M19" i="4"/>
  <c r="I17" i="4"/>
  <c r="O16" i="4"/>
  <c r="N16" i="4"/>
  <c r="S14" i="4"/>
  <c r="R15" i="4"/>
  <c r="Q15" i="4"/>
  <c r="Y11" i="3"/>
  <c r="AC11" i="3" s="1"/>
  <c r="U12" i="3" s="1"/>
  <c r="AE9" i="3"/>
  <c r="T10" i="3"/>
  <c r="I15" i="3"/>
  <c r="O14" i="3"/>
  <c r="V13" i="3"/>
  <c r="K17" i="3"/>
  <c r="M16" i="3"/>
  <c r="P15" i="3"/>
  <c r="N14" i="3"/>
  <c r="X10" i="2"/>
  <c r="AB10" i="2" s="1"/>
  <c r="K26" i="2"/>
  <c r="M25" i="2"/>
  <c r="Y11" i="2"/>
  <c r="AC11" i="2" s="1"/>
  <c r="O15" i="2"/>
  <c r="I16" i="2"/>
  <c r="N15" i="2"/>
  <c r="R14" i="2"/>
  <c r="Q14" i="2"/>
  <c r="Z11" i="2"/>
  <c r="AD11" i="2" s="1"/>
  <c r="V12" i="2" s="1"/>
  <c r="S13" i="2"/>
  <c r="P24" i="2"/>
  <c r="Y11" i="1"/>
  <c r="AC11" i="1" s="1"/>
  <c r="U12" i="1" s="1"/>
  <c r="S11" i="1"/>
  <c r="I14" i="1"/>
  <c r="O13" i="1"/>
  <c r="N13" i="1"/>
  <c r="M19" i="1"/>
  <c r="K20" i="1"/>
  <c r="AE9" i="1"/>
  <c r="T10" i="1"/>
  <c r="P18" i="1"/>
  <c r="R12" i="1"/>
  <c r="Z12" i="1" s="1"/>
  <c r="AD12" i="1" s="1"/>
  <c r="Q12" i="1"/>
  <c r="Z14" i="17" l="1"/>
  <c r="AD14" i="17" s="1"/>
  <c r="V15" i="17" s="1"/>
  <c r="Y14" i="17"/>
  <c r="AC14" i="17" s="1"/>
  <c r="U15" i="17" s="1"/>
  <c r="O17" i="17"/>
  <c r="I18" i="17"/>
  <c r="N17" i="17"/>
  <c r="K21" i="17"/>
  <c r="M20" i="17"/>
  <c r="P19" i="17"/>
  <c r="AB11" i="17"/>
  <c r="AA11" i="17"/>
  <c r="S15" i="17"/>
  <c r="R16" i="17"/>
  <c r="Q16" i="17"/>
  <c r="Z14" i="16"/>
  <c r="AD14" i="16" s="1"/>
  <c r="V15" i="16" s="1"/>
  <c r="P19" i="16"/>
  <c r="R17" i="16"/>
  <c r="Q17" i="16"/>
  <c r="AE10" i="16"/>
  <c r="T11" i="16"/>
  <c r="O18" i="16"/>
  <c r="I19" i="16"/>
  <c r="N19" i="16" s="1"/>
  <c r="N18" i="16"/>
  <c r="S16" i="16"/>
  <c r="Y13" i="16"/>
  <c r="AC13" i="16" s="1"/>
  <c r="U14" i="16" s="1"/>
  <c r="K21" i="16"/>
  <c r="M20" i="16"/>
  <c r="Y14" i="15"/>
  <c r="AC14" i="15" s="1"/>
  <c r="U15" i="15" s="1"/>
  <c r="W11" i="15"/>
  <c r="X11" i="15"/>
  <c r="S16" i="15"/>
  <c r="P18" i="15"/>
  <c r="N18" i="15"/>
  <c r="M19" i="15"/>
  <c r="K20" i="15"/>
  <c r="O18" i="15"/>
  <c r="I19" i="15"/>
  <c r="AI10" i="15"/>
  <c r="R17" i="15"/>
  <c r="Q17" i="15"/>
  <c r="S17" i="15" s="1"/>
  <c r="V16" i="15"/>
  <c r="K20" i="14"/>
  <c r="M19" i="14"/>
  <c r="S14" i="14"/>
  <c r="Y12" i="14"/>
  <c r="AC12" i="14" s="1"/>
  <c r="U13" i="14" s="1"/>
  <c r="Q15" i="14"/>
  <c r="R15" i="14"/>
  <c r="P18" i="14"/>
  <c r="AE10" i="14"/>
  <c r="T11" i="14"/>
  <c r="O16" i="14"/>
  <c r="I17" i="14"/>
  <c r="N16" i="14"/>
  <c r="Z13" i="14"/>
  <c r="AD13" i="14" s="1"/>
  <c r="V14" i="14" s="1"/>
  <c r="Z13" i="13"/>
  <c r="AD13" i="13" s="1"/>
  <c r="V14" i="13" s="1"/>
  <c r="R16" i="13"/>
  <c r="Q16" i="13"/>
  <c r="O17" i="13"/>
  <c r="I18" i="13"/>
  <c r="N17" i="13"/>
  <c r="Y15" i="13"/>
  <c r="AC15" i="13" s="1"/>
  <c r="U16" i="13" s="1"/>
  <c r="S15" i="13"/>
  <c r="P22" i="13"/>
  <c r="K24" i="13"/>
  <c r="M23" i="13"/>
  <c r="AB11" i="13"/>
  <c r="AA11" i="13"/>
  <c r="Z13" i="10"/>
  <c r="AD13" i="10" s="1"/>
  <c r="V14" i="10" s="1"/>
  <c r="S16" i="10"/>
  <c r="R17" i="10"/>
  <c r="Q17" i="10"/>
  <c r="AA10" i="10"/>
  <c r="AB10" i="10"/>
  <c r="Y12" i="10"/>
  <c r="AC12" i="10" s="1"/>
  <c r="U13" i="10" s="1"/>
  <c r="I19" i="10"/>
  <c r="O18" i="10"/>
  <c r="N18" i="10"/>
  <c r="P21" i="10"/>
  <c r="K23" i="10"/>
  <c r="M22" i="10"/>
  <c r="Y13" i="9"/>
  <c r="AC13" i="9" s="1"/>
  <c r="U14" i="9" s="1"/>
  <c r="AE10" i="9"/>
  <c r="T11" i="9"/>
  <c r="K20" i="9"/>
  <c r="M19" i="9"/>
  <c r="P18" i="9"/>
  <c r="V14" i="9"/>
  <c r="Z14" i="9" s="1"/>
  <c r="AD14" i="9" s="1"/>
  <c r="S14" i="9"/>
  <c r="R15" i="9"/>
  <c r="Q15" i="9"/>
  <c r="I17" i="9"/>
  <c r="O16" i="9"/>
  <c r="N16" i="9"/>
  <c r="AA10" i="8"/>
  <c r="AB10" i="8"/>
  <c r="I16" i="8"/>
  <c r="O15" i="8"/>
  <c r="N15" i="8"/>
  <c r="P18" i="8"/>
  <c r="S13" i="8"/>
  <c r="Q14" i="8"/>
  <c r="R14" i="8"/>
  <c r="K20" i="8"/>
  <c r="M19" i="8"/>
  <c r="Z13" i="8"/>
  <c r="AD13" i="8" s="1"/>
  <c r="V14" i="8" s="1"/>
  <c r="U13" i="8"/>
  <c r="O15" i="7"/>
  <c r="I16" i="7"/>
  <c r="N15" i="7"/>
  <c r="K19" i="7"/>
  <c r="M18" i="7"/>
  <c r="R14" i="7"/>
  <c r="Q14" i="7"/>
  <c r="AE10" i="7"/>
  <c r="T11" i="7"/>
  <c r="V13" i="7"/>
  <c r="Y13" i="7"/>
  <c r="AC13" i="7" s="1"/>
  <c r="U14" i="7" s="1"/>
  <c r="S13" i="7"/>
  <c r="P17" i="7"/>
  <c r="Z13" i="7"/>
  <c r="AD13" i="7" s="1"/>
  <c r="Z13" i="6"/>
  <c r="AD13" i="6" s="1"/>
  <c r="V14" i="6" s="1"/>
  <c r="AE10" i="6"/>
  <c r="T11" i="6"/>
  <c r="Y12" i="6"/>
  <c r="AC12" i="6" s="1"/>
  <c r="U13" i="6" s="1"/>
  <c r="S13" i="6"/>
  <c r="O15" i="6"/>
  <c r="I16" i="6"/>
  <c r="N15" i="6"/>
  <c r="P17" i="6"/>
  <c r="K19" i="6"/>
  <c r="M18" i="6"/>
  <c r="R14" i="6"/>
  <c r="Q14" i="6"/>
  <c r="Z13" i="5"/>
  <c r="AD13" i="5" s="1"/>
  <c r="V14" i="5" s="1"/>
  <c r="R15" i="5"/>
  <c r="Q15" i="5"/>
  <c r="AB10" i="5"/>
  <c r="AA10" i="5"/>
  <c r="P18" i="5"/>
  <c r="S14" i="5"/>
  <c r="O16" i="5"/>
  <c r="I17" i="5"/>
  <c r="N16" i="5"/>
  <c r="K20" i="5"/>
  <c r="M19" i="5"/>
  <c r="U14" i="5"/>
  <c r="Z14" i="4"/>
  <c r="AD14" i="4" s="1"/>
  <c r="V15" i="4" s="1"/>
  <c r="Y14" i="4"/>
  <c r="AC14" i="4" s="1"/>
  <c r="U15" i="4" s="1"/>
  <c r="I18" i="4"/>
  <c r="O17" i="4"/>
  <c r="N17" i="4"/>
  <c r="R16" i="4"/>
  <c r="Q16" i="4"/>
  <c r="AE10" i="4"/>
  <c r="T11" i="4"/>
  <c r="P19" i="4"/>
  <c r="S15" i="4"/>
  <c r="K21" i="4"/>
  <c r="M20" i="4"/>
  <c r="Y12" i="3"/>
  <c r="AC12" i="3" s="1"/>
  <c r="O15" i="3"/>
  <c r="I16" i="3"/>
  <c r="AI9" i="3"/>
  <c r="P16" i="3"/>
  <c r="W10" i="3"/>
  <c r="X10" i="3"/>
  <c r="N15" i="3"/>
  <c r="Z13" i="3"/>
  <c r="AD13" i="3" s="1"/>
  <c r="V14" i="3" s="1"/>
  <c r="R14" i="3"/>
  <c r="Q14" i="3"/>
  <c r="K18" i="3"/>
  <c r="M17" i="3"/>
  <c r="AA10" i="2"/>
  <c r="Q15" i="2"/>
  <c r="R15" i="2"/>
  <c r="U12" i="2"/>
  <c r="Z12" i="2"/>
  <c r="AD12" i="2" s="1"/>
  <c r="V13" i="2" s="1"/>
  <c r="S14" i="2"/>
  <c r="I17" i="2"/>
  <c r="O16" i="2"/>
  <c r="N16" i="2"/>
  <c r="P25" i="2"/>
  <c r="AE10" i="2"/>
  <c r="T11" i="2"/>
  <c r="K27" i="2"/>
  <c r="M26" i="2"/>
  <c r="Q13" i="1"/>
  <c r="R13" i="1"/>
  <c r="Y12" i="1"/>
  <c r="AC12" i="1" s="1"/>
  <c r="U13" i="1" s="1"/>
  <c r="S12" i="1"/>
  <c r="P19" i="1"/>
  <c r="I15" i="1"/>
  <c r="O14" i="1"/>
  <c r="N14" i="1"/>
  <c r="AI9" i="1"/>
  <c r="W10" i="1"/>
  <c r="X10" i="1"/>
  <c r="K21" i="1"/>
  <c r="M20" i="1"/>
  <c r="V13" i="1"/>
  <c r="Y15" i="17" l="1"/>
  <c r="AC15" i="17" s="1"/>
  <c r="U16" i="17" s="1"/>
  <c r="Z15" i="17"/>
  <c r="AD15" i="17" s="1"/>
  <c r="V16" i="17" s="1"/>
  <c r="O18" i="17"/>
  <c r="I19" i="17"/>
  <c r="N18" i="17"/>
  <c r="AE11" i="17"/>
  <c r="T12" i="17"/>
  <c r="S16" i="17"/>
  <c r="P20" i="17"/>
  <c r="K22" i="17"/>
  <c r="M21" i="17"/>
  <c r="R17" i="17"/>
  <c r="Q17" i="17"/>
  <c r="Y14" i="16"/>
  <c r="AC14" i="16" s="1"/>
  <c r="U15" i="16" s="1"/>
  <c r="R19" i="16"/>
  <c r="Q19" i="16"/>
  <c r="S17" i="16"/>
  <c r="P20" i="16"/>
  <c r="K22" i="16"/>
  <c r="M21" i="16"/>
  <c r="R18" i="16"/>
  <c r="Q18" i="16"/>
  <c r="AI10" i="16"/>
  <c r="I20" i="16"/>
  <c r="O19" i="16"/>
  <c r="W11" i="16"/>
  <c r="X11" i="16"/>
  <c r="Z15" i="16"/>
  <c r="AD15" i="16" s="1"/>
  <c r="V16" i="16" s="1"/>
  <c r="Y15" i="15"/>
  <c r="AC15" i="15" s="1"/>
  <c r="U16" i="15" s="1"/>
  <c r="AB11" i="15"/>
  <c r="AA11" i="15"/>
  <c r="K21" i="15"/>
  <c r="M20" i="15"/>
  <c r="V17" i="15"/>
  <c r="P19" i="15"/>
  <c r="N19" i="15"/>
  <c r="Z16" i="15"/>
  <c r="AD16" i="15" s="1"/>
  <c r="Q18" i="15"/>
  <c r="R18" i="15"/>
  <c r="I20" i="15"/>
  <c r="O19" i="15"/>
  <c r="Y13" i="14"/>
  <c r="AC13" i="14" s="1"/>
  <c r="U14" i="14" s="1"/>
  <c r="AI10" i="14"/>
  <c r="K21" i="14"/>
  <c r="M20" i="14"/>
  <c r="W11" i="14"/>
  <c r="X11" i="14"/>
  <c r="R16" i="14"/>
  <c r="Q16" i="14"/>
  <c r="S15" i="14"/>
  <c r="Z14" i="14"/>
  <c r="AD14" i="14" s="1"/>
  <c r="V15" i="14" s="1"/>
  <c r="O17" i="14"/>
  <c r="I18" i="14"/>
  <c r="N17" i="14"/>
  <c r="P19" i="14"/>
  <c r="Z14" i="13"/>
  <c r="AD14" i="13" s="1"/>
  <c r="V15" i="13" s="1"/>
  <c r="I19" i="13"/>
  <c r="O18" i="13"/>
  <c r="N18" i="13"/>
  <c r="AE11" i="13"/>
  <c r="T12" i="13"/>
  <c r="Y16" i="13"/>
  <c r="AC16" i="13" s="1"/>
  <c r="U17" i="13" s="1"/>
  <c r="S16" i="13"/>
  <c r="P23" i="13"/>
  <c r="M24" i="13"/>
  <c r="K25" i="13"/>
  <c r="R17" i="13"/>
  <c r="Q17" i="13"/>
  <c r="Y13" i="10"/>
  <c r="AC13" i="10" s="1"/>
  <c r="U14" i="10" s="1"/>
  <c r="Z14" i="10"/>
  <c r="AD14" i="10" s="1"/>
  <c r="V15" i="10" s="1"/>
  <c r="I20" i="10"/>
  <c r="O19" i="10"/>
  <c r="N19" i="10"/>
  <c r="Q18" i="10"/>
  <c r="R18" i="10"/>
  <c r="P22" i="10"/>
  <c r="K24" i="10"/>
  <c r="M23" i="10"/>
  <c r="AE10" i="10"/>
  <c r="T11" i="10"/>
  <c r="S17" i="10"/>
  <c r="Y14" i="9"/>
  <c r="AC14" i="9" s="1"/>
  <c r="U15" i="9" s="1"/>
  <c r="O17" i="9"/>
  <c r="I18" i="9"/>
  <c r="N17" i="9"/>
  <c r="M20" i="9"/>
  <c r="K21" i="9"/>
  <c r="S15" i="9"/>
  <c r="AI10" i="9"/>
  <c r="W11" i="9"/>
  <c r="X11" i="9"/>
  <c r="V15" i="9"/>
  <c r="P19" i="9"/>
  <c r="Z15" i="9"/>
  <c r="AD15" i="9" s="1"/>
  <c r="R16" i="9"/>
  <c r="Q16" i="9"/>
  <c r="S14" i="8"/>
  <c r="R15" i="8"/>
  <c r="Q15" i="8"/>
  <c r="Y13" i="8"/>
  <c r="AC13" i="8" s="1"/>
  <c r="U14" i="8" s="1"/>
  <c r="O16" i="8"/>
  <c r="I17" i="8"/>
  <c r="N16" i="8"/>
  <c r="AE10" i="8"/>
  <c r="T11" i="8"/>
  <c r="K21" i="8"/>
  <c r="M20" i="8"/>
  <c r="Z14" i="8"/>
  <c r="AD14" i="8" s="1"/>
  <c r="V15" i="8" s="1"/>
  <c r="P19" i="8"/>
  <c r="Y14" i="7"/>
  <c r="AC14" i="7" s="1"/>
  <c r="U15" i="7" s="1"/>
  <c r="S14" i="7"/>
  <c r="P18" i="7"/>
  <c r="K20" i="7"/>
  <c r="M19" i="7"/>
  <c r="W11" i="7"/>
  <c r="X11" i="7"/>
  <c r="R15" i="7"/>
  <c r="Q15" i="7"/>
  <c r="O16" i="7"/>
  <c r="I17" i="7"/>
  <c r="N16" i="7"/>
  <c r="V14" i="7"/>
  <c r="Z14" i="7" s="1"/>
  <c r="AD14" i="7" s="1"/>
  <c r="AI10" i="7"/>
  <c r="Y13" i="6"/>
  <c r="AC13" i="6" s="1"/>
  <c r="U14" i="6" s="1"/>
  <c r="R15" i="6"/>
  <c r="Q15" i="6"/>
  <c r="AI10" i="6"/>
  <c r="S14" i="6"/>
  <c r="O16" i="6"/>
  <c r="I17" i="6"/>
  <c r="N16" i="6"/>
  <c r="Z14" i="6"/>
  <c r="AD14" i="6" s="1"/>
  <c r="V15" i="6" s="1"/>
  <c r="P18" i="6"/>
  <c r="K20" i="6"/>
  <c r="M19" i="6"/>
  <c r="W11" i="6"/>
  <c r="X11" i="6"/>
  <c r="Z14" i="5"/>
  <c r="AD14" i="5" s="1"/>
  <c r="V15" i="5" s="1"/>
  <c r="AE10" i="5"/>
  <c r="T11" i="5"/>
  <c r="S15" i="5"/>
  <c r="Q16" i="5"/>
  <c r="R16" i="5"/>
  <c r="P19" i="5"/>
  <c r="O17" i="5"/>
  <c r="I18" i="5"/>
  <c r="N17" i="5"/>
  <c r="K21" i="5"/>
  <c r="M20" i="5"/>
  <c r="Y14" i="5"/>
  <c r="AC14" i="5" s="1"/>
  <c r="U15" i="5" s="1"/>
  <c r="Y15" i="4"/>
  <c r="AC15" i="4" s="1"/>
  <c r="U16" i="4" s="1"/>
  <c r="Z15" i="4"/>
  <c r="AD15" i="4" s="1"/>
  <c r="V16" i="4" s="1"/>
  <c r="W11" i="4"/>
  <c r="X11" i="4"/>
  <c r="O18" i="4"/>
  <c r="I19" i="4"/>
  <c r="N18" i="4"/>
  <c r="AI10" i="4"/>
  <c r="Q17" i="4"/>
  <c r="R17" i="4"/>
  <c r="P20" i="4"/>
  <c r="K22" i="4"/>
  <c r="M21" i="4"/>
  <c r="S16" i="4"/>
  <c r="AA10" i="3"/>
  <c r="AB10" i="3"/>
  <c r="I17" i="3"/>
  <c r="O16" i="3"/>
  <c r="N17" i="3"/>
  <c r="P17" i="3"/>
  <c r="K19" i="3"/>
  <c r="M18" i="3"/>
  <c r="R15" i="3"/>
  <c r="Q15" i="3"/>
  <c r="N16" i="3"/>
  <c r="S14" i="3"/>
  <c r="Z14" i="3"/>
  <c r="AD14" i="3" s="1"/>
  <c r="V15" i="3" s="1"/>
  <c r="U13" i="3"/>
  <c r="Z13" i="2"/>
  <c r="AD13" i="2" s="1"/>
  <c r="V14" i="2" s="1"/>
  <c r="AI10" i="2"/>
  <c r="R16" i="2"/>
  <c r="Q16" i="2"/>
  <c r="K28" i="2"/>
  <c r="M27" i="2"/>
  <c r="S15" i="2"/>
  <c r="P26" i="2"/>
  <c r="Y12" i="2"/>
  <c r="AC12" i="2" s="1"/>
  <c r="U13" i="2" s="1"/>
  <c r="O17" i="2"/>
  <c r="I18" i="2"/>
  <c r="N17" i="2"/>
  <c r="W11" i="2"/>
  <c r="X11" i="2"/>
  <c r="K22" i="1"/>
  <c r="M21" i="1"/>
  <c r="AB10" i="1"/>
  <c r="AA10" i="1"/>
  <c r="I16" i="1"/>
  <c r="O15" i="1"/>
  <c r="N15" i="1"/>
  <c r="Z13" i="1"/>
  <c r="AD13" i="1" s="1"/>
  <c r="V14" i="1" s="1"/>
  <c r="P20" i="1"/>
  <c r="R14" i="1"/>
  <c r="Q14" i="1"/>
  <c r="Y13" i="1"/>
  <c r="AC13" i="1" s="1"/>
  <c r="S13" i="1"/>
  <c r="Z16" i="17" l="1"/>
  <c r="AD16" i="17" s="1"/>
  <c r="V17" i="17" s="1"/>
  <c r="Y16" i="17"/>
  <c r="AC16" i="17" s="1"/>
  <c r="U17" i="17" s="1"/>
  <c r="R18" i="17"/>
  <c r="Q18" i="17"/>
  <c r="AI11" i="17"/>
  <c r="I20" i="17"/>
  <c r="O19" i="17"/>
  <c r="N19" i="17"/>
  <c r="S17" i="17"/>
  <c r="P21" i="17"/>
  <c r="K23" i="17"/>
  <c r="M22" i="17"/>
  <c r="W12" i="17"/>
  <c r="X12" i="17"/>
  <c r="Y15" i="16"/>
  <c r="AC15" i="16" s="1"/>
  <c r="U16" i="16" s="1"/>
  <c r="O20" i="16"/>
  <c r="I21" i="16"/>
  <c r="N21" i="16" s="1"/>
  <c r="N20" i="16"/>
  <c r="S18" i="16"/>
  <c r="Z16" i="16"/>
  <c r="AD16" i="16" s="1"/>
  <c r="V17" i="16" s="1"/>
  <c r="P21" i="16"/>
  <c r="AB11" i="16"/>
  <c r="AA11" i="16"/>
  <c r="S19" i="16"/>
  <c r="K23" i="16"/>
  <c r="M22" i="16"/>
  <c r="Y16" i="15"/>
  <c r="AC16" i="15" s="1"/>
  <c r="U17" i="15" s="1"/>
  <c r="K22" i="15"/>
  <c r="M21" i="15"/>
  <c r="O20" i="15"/>
  <c r="I21" i="15"/>
  <c r="S18" i="15"/>
  <c r="AE11" i="15"/>
  <c r="T12" i="15"/>
  <c r="R19" i="15"/>
  <c r="Q19" i="15"/>
  <c r="V18" i="15"/>
  <c r="P20" i="15"/>
  <c r="N20" i="15"/>
  <c r="Z17" i="15"/>
  <c r="AD17" i="15" s="1"/>
  <c r="Z15" i="14"/>
  <c r="AD15" i="14" s="1"/>
  <c r="V16" i="14" s="1"/>
  <c r="Z16" i="14" s="1"/>
  <c r="AD16" i="14" s="1"/>
  <c r="S16" i="14"/>
  <c r="K22" i="14"/>
  <c r="M21" i="14"/>
  <c r="Q17" i="14"/>
  <c r="R17" i="14"/>
  <c r="P20" i="14"/>
  <c r="O18" i="14"/>
  <c r="I19" i="14"/>
  <c r="N18" i="14"/>
  <c r="AB11" i="14"/>
  <c r="AA11" i="14"/>
  <c r="Y14" i="14"/>
  <c r="AC14" i="14" s="1"/>
  <c r="U15" i="14" s="1"/>
  <c r="Z15" i="13"/>
  <c r="AD15" i="13" s="1"/>
  <c r="V16" i="13" s="1"/>
  <c r="R18" i="13"/>
  <c r="Q18" i="13"/>
  <c r="Y17" i="13"/>
  <c r="AC17" i="13" s="1"/>
  <c r="U18" i="13" s="1"/>
  <c r="S17" i="13"/>
  <c r="O19" i="13"/>
  <c r="I20" i="13"/>
  <c r="N19" i="13"/>
  <c r="W12" i="13"/>
  <c r="X12" i="13"/>
  <c r="K26" i="13"/>
  <c r="M25" i="13"/>
  <c r="AI11" i="13"/>
  <c r="P24" i="13"/>
  <c r="Y14" i="10"/>
  <c r="AC14" i="10" s="1"/>
  <c r="U15" i="10" s="1"/>
  <c r="R19" i="10"/>
  <c r="Q19" i="10"/>
  <c r="I21" i="10"/>
  <c r="O20" i="10"/>
  <c r="N20" i="10"/>
  <c r="AI10" i="10"/>
  <c r="P23" i="10"/>
  <c r="K25" i="10"/>
  <c r="M24" i="10"/>
  <c r="Z15" i="10"/>
  <c r="AD15" i="10" s="1"/>
  <c r="V16" i="10" s="1"/>
  <c r="W11" i="10"/>
  <c r="X11" i="10"/>
  <c r="S18" i="10"/>
  <c r="Y15" i="9"/>
  <c r="AC15" i="9" s="1"/>
  <c r="U16" i="9" s="1"/>
  <c r="K22" i="9"/>
  <c r="M21" i="9"/>
  <c r="S16" i="9"/>
  <c r="P20" i="9"/>
  <c r="AA11" i="9"/>
  <c r="AB11" i="9"/>
  <c r="R17" i="9"/>
  <c r="Q17" i="9"/>
  <c r="I19" i="9"/>
  <c r="O18" i="9"/>
  <c r="N18" i="9"/>
  <c r="V16" i="9"/>
  <c r="Y14" i="8"/>
  <c r="AC14" i="8" s="1"/>
  <c r="U15" i="8" s="1"/>
  <c r="AI10" i="8"/>
  <c r="S15" i="8"/>
  <c r="K22" i="8"/>
  <c r="M21" i="8"/>
  <c r="Z15" i="8"/>
  <c r="AD15" i="8" s="1"/>
  <c r="V16" i="8" s="1"/>
  <c r="W11" i="8"/>
  <c r="X11" i="8"/>
  <c r="I18" i="8"/>
  <c r="O17" i="8"/>
  <c r="N17" i="8"/>
  <c r="P20" i="8"/>
  <c r="Q16" i="8"/>
  <c r="R16" i="8"/>
  <c r="P19" i="7"/>
  <c r="Y15" i="7"/>
  <c r="AC15" i="7" s="1"/>
  <c r="U16" i="7" s="1"/>
  <c r="S15" i="7"/>
  <c r="Z15" i="7"/>
  <c r="AD15" i="7" s="1"/>
  <c r="AB11" i="7"/>
  <c r="AA11" i="7"/>
  <c r="K21" i="7"/>
  <c r="M20" i="7"/>
  <c r="V15" i="7"/>
  <c r="R16" i="7"/>
  <c r="Q16" i="7"/>
  <c r="O17" i="7"/>
  <c r="I18" i="7"/>
  <c r="N17" i="7"/>
  <c r="Y14" i="6"/>
  <c r="AC14" i="6" s="1"/>
  <c r="U15" i="6" s="1"/>
  <c r="AA11" i="6"/>
  <c r="AB11" i="6"/>
  <c r="S15" i="6"/>
  <c r="R16" i="6"/>
  <c r="Q16" i="6"/>
  <c r="Z15" i="6"/>
  <c r="AD15" i="6" s="1"/>
  <c r="V16" i="6" s="1"/>
  <c r="O17" i="6"/>
  <c r="I18" i="6"/>
  <c r="N17" i="6"/>
  <c r="P19" i="6"/>
  <c r="K21" i="6"/>
  <c r="M20" i="6"/>
  <c r="Y15" i="5"/>
  <c r="AC15" i="5" s="1"/>
  <c r="U16" i="5" s="1"/>
  <c r="Z15" i="5"/>
  <c r="AD15" i="5" s="1"/>
  <c r="V16" i="5" s="1"/>
  <c r="O18" i="5"/>
  <c r="I19" i="5"/>
  <c r="N18" i="5"/>
  <c r="AI10" i="5"/>
  <c r="W11" i="5"/>
  <c r="X11" i="5"/>
  <c r="R17" i="5"/>
  <c r="Q17" i="5"/>
  <c r="P20" i="5"/>
  <c r="K22" i="5"/>
  <c r="M21" i="5"/>
  <c r="S16" i="5"/>
  <c r="Y16" i="4"/>
  <c r="AC16" i="4" s="1"/>
  <c r="U17" i="4" s="1"/>
  <c r="Z16" i="4"/>
  <c r="AD16" i="4" s="1"/>
  <c r="V17" i="4" s="1"/>
  <c r="S17" i="4"/>
  <c r="P21" i="4"/>
  <c r="Q18" i="4"/>
  <c r="R18" i="4"/>
  <c r="O19" i="4"/>
  <c r="I20" i="4"/>
  <c r="N19" i="4"/>
  <c r="K23" i="4"/>
  <c r="M22" i="4"/>
  <c r="AA11" i="4"/>
  <c r="AB11" i="4"/>
  <c r="K20" i="3"/>
  <c r="M19" i="3"/>
  <c r="R17" i="3"/>
  <c r="Q17" i="3"/>
  <c r="S15" i="3"/>
  <c r="AE10" i="3"/>
  <c r="T11" i="3"/>
  <c r="Z15" i="3"/>
  <c r="AD15" i="3" s="1"/>
  <c r="V16" i="3" s="1"/>
  <c r="R16" i="3"/>
  <c r="Q16" i="3"/>
  <c r="Y13" i="3"/>
  <c r="AC13" i="3" s="1"/>
  <c r="U14" i="3" s="1"/>
  <c r="O17" i="3"/>
  <c r="I18" i="3"/>
  <c r="N18" i="3"/>
  <c r="P18" i="3"/>
  <c r="Y13" i="2"/>
  <c r="AC13" i="2" s="1"/>
  <c r="U14" i="2" s="1"/>
  <c r="Z14" i="2"/>
  <c r="AD14" i="2" s="1"/>
  <c r="V15" i="2" s="1"/>
  <c r="AB11" i="2"/>
  <c r="AA11" i="2"/>
  <c r="S16" i="2"/>
  <c r="Q17" i="2"/>
  <c r="R17" i="2"/>
  <c r="I19" i="2"/>
  <c r="O18" i="2"/>
  <c r="N18" i="2"/>
  <c r="P27" i="2"/>
  <c r="K29" i="2"/>
  <c r="M28" i="2"/>
  <c r="I17" i="1"/>
  <c r="O16" i="1"/>
  <c r="N16" i="1"/>
  <c r="P21" i="1"/>
  <c r="S14" i="1"/>
  <c r="Z14" i="1"/>
  <c r="AD14" i="1" s="1"/>
  <c r="V15" i="1" s="1"/>
  <c r="AE10" i="1"/>
  <c r="T11" i="1"/>
  <c r="K23" i="1"/>
  <c r="M22" i="1"/>
  <c r="Q15" i="1"/>
  <c r="R15" i="1"/>
  <c r="U14" i="1"/>
  <c r="U18" i="17" l="1"/>
  <c r="Y18" i="17" s="1"/>
  <c r="AC18" i="17" s="1"/>
  <c r="Y17" i="17"/>
  <c r="AC17" i="17" s="1"/>
  <c r="Z17" i="17"/>
  <c r="AD17" i="17" s="1"/>
  <c r="V18" i="17" s="1"/>
  <c r="S18" i="17"/>
  <c r="AB12" i="17"/>
  <c r="AA12" i="17"/>
  <c r="P22" i="17"/>
  <c r="O20" i="17"/>
  <c r="I21" i="17"/>
  <c r="N20" i="17"/>
  <c r="R19" i="17"/>
  <c r="Q19" i="17"/>
  <c r="K24" i="17"/>
  <c r="M23" i="17"/>
  <c r="Y16" i="16"/>
  <c r="AC16" i="16" s="1"/>
  <c r="U17" i="16" s="1"/>
  <c r="Z17" i="16"/>
  <c r="AD17" i="16" s="1"/>
  <c r="V18" i="16" s="1"/>
  <c r="R21" i="16"/>
  <c r="Q21" i="16"/>
  <c r="S21" i="16" s="1"/>
  <c r="P22" i="16"/>
  <c r="R20" i="16"/>
  <c r="Q20" i="16"/>
  <c r="K24" i="16"/>
  <c r="M23" i="16"/>
  <c r="O21" i="16"/>
  <c r="I22" i="16"/>
  <c r="AE11" i="16"/>
  <c r="T12" i="16"/>
  <c r="Y17" i="15"/>
  <c r="AC17" i="15" s="1"/>
  <c r="U18" i="15" s="1"/>
  <c r="O21" i="15"/>
  <c r="I22" i="15"/>
  <c r="Z18" i="15"/>
  <c r="AD18" i="15" s="1"/>
  <c r="V19" i="15" s="1"/>
  <c r="N21" i="15"/>
  <c r="P21" i="15"/>
  <c r="W12" i="15"/>
  <c r="X12" i="15"/>
  <c r="M22" i="15"/>
  <c r="K23" i="15"/>
  <c r="S19" i="15"/>
  <c r="AI11" i="15"/>
  <c r="R20" i="15"/>
  <c r="Q20" i="15"/>
  <c r="Y15" i="14"/>
  <c r="AC15" i="14" s="1"/>
  <c r="U16" i="14" s="1"/>
  <c r="R18" i="14"/>
  <c r="Q18" i="14"/>
  <c r="P21" i="14"/>
  <c r="K23" i="14"/>
  <c r="M22" i="14"/>
  <c r="V17" i="14"/>
  <c r="Z17" i="14" s="1"/>
  <c r="AD17" i="14" s="1"/>
  <c r="O19" i="14"/>
  <c r="I20" i="14"/>
  <c r="N19" i="14"/>
  <c r="AE11" i="14"/>
  <c r="T12" i="14"/>
  <c r="S17" i="14"/>
  <c r="Z16" i="13"/>
  <c r="AD16" i="13" s="1"/>
  <c r="V17" i="13" s="1"/>
  <c r="Y18" i="13"/>
  <c r="AC18" i="13" s="1"/>
  <c r="U19" i="13" s="1"/>
  <c r="S18" i="13"/>
  <c r="R19" i="13"/>
  <c r="Q19" i="13"/>
  <c r="O20" i="13"/>
  <c r="I21" i="13"/>
  <c r="N20" i="13"/>
  <c r="P25" i="13"/>
  <c r="AA12" i="13"/>
  <c r="AB12" i="13"/>
  <c r="K27" i="13"/>
  <c r="M26" i="13"/>
  <c r="Z16" i="10"/>
  <c r="AD16" i="10" s="1"/>
  <c r="V17" i="10" s="1"/>
  <c r="AB11" i="10"/>
  <c r="AA11" i="10"/>
  <c r="Y15" i="10"/>
  <c r="AC15" i="10" s="1"/>
  <c r="U16" i="10" s="1"/>
  <c r="Q20" i="10"/>
  <c r="R20" i="10"/>
  <c r="P24" i="10"/>
  <c r="I22" i="10"/>
  <c r="O21" i="10"/>
  <c r="N21" i="10"/>
  <c r="K26" i="10"/>
  <c r="M25" i="10"/>
  <c r="S19" i="10"/>
  <c r="Y16" i="9"/>
  <c r="AC16" i="9" s="1"/>
  <c r="U17" i="9" s="1"/>
  <c r="AE11" i="9"/>
  <c r="T12" i="9"/>
  <c r="R18" i="9"/>
  <c r="Q18" i="9"/>
  <c r="M22" i="9"/>
  <c r="K23" i="9"/>
  <c r="V17" i="9"/>
  <c r="Z16" i="9"/>
  <c r="AD16" i="9" s="1"/>
  <c r="S17" i="9"/>
  <c r="P21" i="9"/>
  <c r="O19" i="9"/>
  <c r="I20" i="9"/>
  <c r="N19" i="9"/>
  <c r="Y15" i="8"/>
  <c r="AC15" i="8" s="1"/>
  <c r="U16" i="8" s="1"/>
  <c r="O18" i="8"/>
  <c r="I19" i="8"/>
  <c r="N18" i="8"/>
  <c r="Z16" i="8"/>
  <c r="AD16" i="8" s="1"/>
  <c r="V17" i="8" s="1"/>
  <c r="S16" i="8"/>
  <c r="K23" i="8"/>
  <c r="M22" i="8"/>
  <c r="AB11" i="8"/>
  <c r="AA11" i="8"/>
  <c r="R17" i="8"/>
  <c r="Q17" i="8"/>
  <c r="P21" i="8"/>
  <c r="P20" i="7"/>
  <c r="K22" i="7"/>
  <c r="M21" i="7"/>
  <c r="Y16" i="7"/>
  <c r="AC16" i="7" s="1"/>
  <c r="U17" i="7" s="1"/>
  <c r="S16" i="7"/>
  <c r="V16" i="7"/>
  <c r="Z16" i="7" s="1"/>
  <c r="AD16" i="7" s="1"/>
  <c r="R17" i="7"/>
  <c r="Q17" i="7"/>
  <c r="I19" i="7"/>
  <c r="O18" i="7"/>
  <c r="N18" i="7"/>
  <c r="AE11" i="7"/>
  <c r="T12" i="7"/>
  <c r="Y15" i="6"/>
  <c r="AC15" i="6" s="1"/>
  <c r="U16" i="6" s="1"/>
  <c r="AE11" i="6"/>
  <c r="T12" i="6"/>
  <c r="R17" i="6"/>
  <c r="Q17" i="6"/>
  <c r="O18" i="6"/>
  <c r="I19" i="6"/>
  <c r="N18" i="6"/>
  <c r="P20" i="6"/>
  <c r="S16" i="6"/>
  <c r="K22" i="6"/>
  <c r="M21" i="6"/>
  <c r="Z16" i="6"/>
  <c r="AD16" i="6" s="1"/>
  <c r="V17" i="6" s="1"/>
  <c r="Z16" i="5"/>
  <c r="AD16" i="5" s="1"/>
  <c r="V17" i="5" s="1"/>
  <c r="Y16" i="5"/>
  <c r="AC16" i="5" s="1"/>
  <c r="U17" i="5" s="1"/>
  <c r="AA11" i="5"/>
  <c r="AB11" i="5"/>
  <c r="O19" i="5"/>
  <c r="I20" i="5"/>
  <c r="N19" i="5"/>
  <c r="P21" i="5"/>
  <c r="R18" i="5"/>
  <c r="Q18" i="5"/>
  <c r="K23" i="5"/>
  <c r="M22" i="5"/>
  <c r="S17" i="5"/>
  <c r="Z17" i="4"/>
  <c r="AD17" i="4" s="1"/>
  <c r="V18" i="4" s="1"/>
  <c r="Y17" i="4"/>
  <c r="AC17" i="4" s="1"/>
  <c r="U18" i="4" s="1"/>
  <c r="R19" i="4"/>
  <c r="Q19" i="4"/>
  <c r="AE11" i="4"/>
  <c r="T12" i="4"/>
  <c r="S18" i="4"/>
  <c r="O20" i="4"/>
  <c r="I21" i="4"/>
  <c r="N20" i="4"/>
  <c r="P22" i="4"/>
  <c r="K24" i="4"/>
  <c r="M23" i="4"/>
  <c r="Z16" i="3"/>
  <c r="AD16" i="3" s="1"/>
  <c r="V17" i="3" s="1"/>
  <c r="AI10" i="3"/>
  <c r="Y14" i="3"/>
  <c r="AC14" i="3" s="1"/>
  <c r="U15" i="3" s="1"/>
  <c r="Q18" i="3"/>
  <c r="S18" i="3" s="1"/>
  <c r="R18" i="3"/>
  <c r="O18" i="3"/>
  <c r="I19" i="3"/>
  <c r="P19" i="3"/>
  <c r="N19" i="3"/>
  <c r="W11" i="3"/>
  <c r="X11" i="3"/>
  <c r="M20" i="3"/>
  <c r="K21" i="3"/>
  <c r="S16" i="3"/>
  <c r="S17" i="3"/>
  <c r="Z15" i="2"/>
  <c r="AD15" i="2" s="1"/>
  <c r="V16" i="2" s="1"/>
  <c r="Y14" i="2"/>
  <c r="AC14" i="2" s="1"/>
  <c r="U15" i="2" s="1"/>
  <c r="AE11" i="2"/>
  <c r="T12" i="2"/>
  <c r="P28" i="2"/>
  <c r="K30" i="2"/>
  <c r="M29" i="2"/>
  <c r="S17" i="2"/>
  <c r="R18" i="2"/>
  <c r="Q18" i="2"/>
  <c r="O19" i="2"/>
  <c r="I20" i="2"/>
  <c r="N19" i="2"/>
  <c r="I18" i="1"/>
  <c r="O17" i="1"/>
  <c r="N17" i="1"/>
  <c r="K24" i="1"/>
  <c r="M23" i="1"/>
  <c r="R16" i="1"/>
  <c r="Q16" i="1"/>
  <c r="S15" i="1"/>
  <c r="Y14" i="1"/>
  <c r="AC14" i="1" s="1"/>
  <c r="U15" i="1" s="1"/>
  <c r="W11" i="1"/>
  <c r="X11" i="1"/>
  <c r="AI10" i="1"/>
  <c r="Z15" i="1"/>
  <c r="AD15" i="1" s="1"/>
  <c r="V16" i="1" s="1"/>
  <c r="P22" i="1"/>
  <c r="Z18" i="17" l="1"/>
  <c r="AD18" i="17" s="1"/>
  <c r="V19" i="17" s="1"/>
  <c r="Z19" i="17" s="1"/>
  <c r="AD19" i="17" s="1"/>
  <c r="S19" i="17"/>
  <c r="AE12" i="17"/>
  <c r="T13" i="17"/>
  <c r="K25" i="17"/>
  <c r="M24" i="17"/>
  <c r="R20" i="17"/>
  <c r="Q20" i="17"/>
  <c r="O21" i="17"/>
  <c r="I22" i="17"/>
  <c r="N21" i="17"/>
  <c r="P23" i="17"/>
  <c r="U19" i="17"/>
  <c r="Z18" i="16"/>
  <c r="AD18" i="16" s="1"/>
  <c r="V19" i="16" s="1"/>
  <c r="Y17" i="16"/>
  <c r="AC17" i="16" s="1"/>
  <c r="U18" i="16" s="1"/>
  <c r="I23" i="16"/>
  <c r="O22" i="16"/>
  <c r="P23" i="16"/>
  <c r="N23" i="16"/>
  <c r="K25" i="16"/>
  <c r="M24" i="16"/>
  <c r="S20" i="16"/>
  <c r="W12" i="16"/>
  <c r="X12" i="16"/>
  <c r="N22" i="16"/>
  <c r="AI11" i="16"/>
  <c r="Z19" i="15"/>
  <c r="AD19" i="15" s="1"/>
  <c r="V20" i="15" s="1"/>
  <c r="Y18" i="15"/>
  <c r="AC18" i="15" s="1"/>
  <c r="U19" i="15" s="1"/>
  <c r="I23" i="15"/>
  <c r="O22" i="15"/>
  <c r="R21" i="15"/>
  <c r="Q21" i="15"/>
  <c r="AB12" i="15"/>
  <c r="AA12" i="15"/>
  <c r="S20" i="15"/>
  <c r="P22" i="15"/>
  <c r="N22" i="15"/>
  <c r="K24" i="15"/>
  <c r="M23" i="15"/>
  <c r="S21" i="15"/>
  <c r="Y16" i="14"/>
  <c r="AC16" i="14" s="1"/>
  <c r="U17" i="14" s="1"/>
  <c r="AI11" i="14"/>
  <c r="P22" i="14"/>
  <c r="K24" i="14"/>
  <c r="M23" i="14"/>
  <c r="S18" i="14"/>
  <c r="O20" i="14"/>
  <c r="I21" i="14"/>
  <c r="N20" i="14"/>
  <c r="W12" i="14"/>
  <c r="X12" i="14"/>
  <c r="Q19" i="14"/>
  <c r="R19" i="14"/>
  <c r="V18" i="14"/>
  <c r="Z17" i="13"/>
  <c r="AD17" i="13" s="1"/>
  <c r="V18" i="13" s="1"/>
  <c r="U20" i="13"/>
  <c r="R20" i="13"/>
  <c r="Q20" i="13"/>
  <c r="O21" i="13"/>
  <c r="I22" i="13"/>
  <c r="N21" i="13"/>
  <c r="P26" i="13"/>
  <c r="K28" i="13"/>
  <c r="M27" i="13"/>
  <c r="AE12" i="13"/>
  <c r="T13" i="13"/>
  <c r="Y19" i="13"/>
  <c r="AC19" i="13" s="1"/>
  <c r="S19" i="13"/>
  <c r="Y16" i="10"/>
  <c r="AC16" i="10" s="1"/>
  <c r="U17" i="10" s="1"/>
  <c r="Z17" i="10"/>
  <c r="AD17" i="10" s="1"/>
  <c r="V18" i="10" s="1"/>
  <c r="S20" i="10"/>
  <c r="O22" i="10"/>
  <c r="I23" i="10"/>
  <c r="N22" i="10"/>
  <c r="M26" i="10"/>
  <c r="K27" i="10"/>
  <c r="AE11" i="10"/>
  <c r="T12" i="10"/>
  <c r="P25" i="10"/>
  <c r="R21" i="10"/>
  <c r="Q21" i="10"/>
  <c r="Y17" i="9"/>
  <c r="AC17" i="9" s="1"/>
  <c r="U18" i="9" s="1"/>
  <c r="AI11" i="9"/>
  <c r="I21" i="9"/>
  <c r="O20" i="9"/>
  <c r="N20" i="9"/>
  <c r="K24" i="9"/>
  <c r="M23" i="9"/>
  <c r="P22" i="9"/>
  <c r="Z17" i="9"/>
  <c r="AD17" i="9" s="1"/>
  <c r="V18" i="9" s="1"/>
  <c r="W12" i="9"/>
  <c r="X12" i="9"/>
  <c r="S18" i="9"/>
  <c r="R19" i="9"/>
  <c r="Q19" i="9"/>
  <c r="Y16" i="8"/>
  <c r="AC16" i="8" s="1"/>
  <c r="U17" i="8" s="1"/>
  <c r="K24" i="8"/>
  <c r="M23" i="8"/>
  <c r="I20" i="8"/>
  <c r="O19" i="8"/>
  <c r="N19" i="8"/>
  <c r="Q18" i="8"/>
  <c r="R18" i="8"/>
  <c r="AE11" i="8"/>
  <c r="T12" i="8"/>
  <c r="P22" i="8"/>
  <c r="S17" i="8"/>
  <c r="Z17" i="8"/>
  <c r="AD17" i="8" s="1"/>
  <c r="V18" i="8" s="1"/>
  <c r="K23" i="7"/>
  <c r="M22" i="7"/>
  <c r="R18" i="7"/>
  <c r="Q18" i="7"/>
  <c r="O19" i="7"/>
  <c r="I20" i="7"/>
  <c r="N19" i="7"/>
  <c r="AI11" i="7"/>
  <c r="Y17" i="7"/>
  <c r="AC17" i="7" s="1"/>
  <c r="U18" i="7" s="1"/>
  <c r="S17" i="7"/>
  <c r="P21" i="7"/>
  <c r="W12" i="7"/>
  <c r="X12" i="7"/>
  <c r="V17" i="7"/>
  <c r="Y16" i="6"/>
  <c r="AC16" i="6" s="1"/>
  <c r="U17" i="6" s="1"/>
  <c r="AI11" i="6"/>
  <c r="O19" i="6"/>
  <c r="I20" i="6"/>
  <c r="N19" i="6"/>
  <c r="P21" i="6"/>
  <c r="K23" i="6"/>
  <c r="M22" i="6"/>
  <c r="S17" i="6"/>
  <c r="W12" i="6"/>
  <c r="X12" i="6"/>
  <c r="Q18" i="6"/>
  <c r="R18" i="6"/>
  <c r="Z17" i="6"/>
  <c r="AD17" i="6" s="1"/>
  <c r="V18" i="6" s="1"/>
  <c r="Z17" i="5"/>
  <c r="AD17" i="5" s="1"/>
  <c r="V18" i="5" s="1"/>
  <c r="Y17" i="5"/>
  <c r="AC17" i="5" s="1"/>
  <c r="U18" i="5" s="1"/>
  <c r="O20" i="5"/>
  <c r="I21" i="5"/>
  <c r="N20" i="5"/>
  <c r="P22" i="5"/>
  <c r="K24" i="5"/>
  <c r="M23" i="5"/>
  <c r="AE11" i="5"/>
  <c r="T12" i="5"/>
  <c r="S18" i="5"/>
  <c r="R19" i="5"/>
  <c r="Q19" i="5"/>
  <c r="Y18" i="4"/>
  <c r="AC18" i="4" s="1"/>
  <c r="U19" i="4" s="1"/>
  <c r="Z18" i="4"/>
  <c r="AD18" i="4" s="1"/>
  <c r="V19" i="4" s="1"/>
  <c r="AI11" i="4"/>
  <c r="S19" i="4"/>
  <c r="O21" i="4"/>
  <c r="I22" i="4"/>
  <c r="N21" i="4"/>
  <c r="P23" i="4"/>
  <c r="K25" i="4"/>
  <c r="M24" i="4"/>
  <c r="Q20" i="4"/>
  <c r="R20" i="4"/>
  <c r="W12" i="4"/>
  <c r="X12" i="4"/>
  <c r="Y15" i="3"/>
  <c r="AC15" i="3" s="1"/>
  <c r="U16" i="3" s="1"/>
  <c r="Z17" i="3"/>
  <c r="AD17" i="3" s="1"/>
  <c r="V18" i="3" s="1"/>
  <c r="O19" i="3"/>
  <c r="I20" i="3"/>
  <c r="N20" i="3" s="1"/>
  <c r="K22" i="3"/>
  <c r="M21" i="3"/>
  <c r="P20" i="3"/>
  <c r="AA11" i="3"/>
  <c r="AB11" i="3"/>
  <c r="R19" i="3"/>
  <c r="Q19" i="3"/>
  <c r="S19" i="3" s="1"/>
  <c r="Y15" i="2"/>
  <c r="AC15" i="2" s="1"/>
  <c r="U16" i="2" s="1"/>
  <c r="Z16" i="2"/>
  <c r="AD16" i="2" s="1"/>
  <c r="V17" i="2" s="1"/>
  <c r="S18" i="2"/>
  <c r="Q19" i="2"/>
  <c r="R19" i="2"/>
  <c r="K31" i="2"/>
  <c r="M30" i="2"/>
  <c r="W12" i="2"/>
  <c r="X12" i="2"/>
  <c r="AI11" i="2"/>
  <c r="P29" i="2"/>
  <c r="I21" i="2"/>
  <c r="O20" i="2"/>
  <c r="N20" i="2"/>
  <c r="Y15" i="1"/>
  <c r="AC15" i="1" s="1"/>
  <c r="U16" i="1" s="1"/>
  <c r="P23" i="1"/>
  <c r="S16" i="1"/>
  <c r="K25" i="1"/>
  <c r="M24" i="1"/>
  <c r="Q17" i="1"/>
  <c r="R17" i="1"/>
  <c r="I19" i="1"/>
  <c r="O18" i="1"/>
  <c r="N18" i="1"/>
  <c r="Z16" i="1"/>
  <c r="AD16" i="1" s="1"/>
  <c r="V17" i="1" s="1"/>
  <c r="AB11" i="1"/>
  <c r="AA11" i="1"/>
  <c r="K26" i="17" l="1"/>
  <c r="M25" i="17"/>
  <c r="R21" i="17"/>
  <c r="Q21" i="17"/>
  <c r="W13" i="17"/>
  <c r="X13" i="17"/>
  <c r="I23" i="17"/>
  <c r="O22" i="17"/>
  <c r="N22" i="17"/>
  <c r="S20" i="17"/>
  <c r="Y19" i="17"/>
  <c r="AC19" i="17" s="1"/>
  <c r="U20" i="17" s="1"/>
  <c r="Y20" i="17" s="1"/>
  <c r="AC20" i="17" s="1"/>
  <c r="V20" i="17"/>
  <c r="Z20" i="17" s="1"/>
  <c r="AD20" i="17" s="1"/>
  <c r="AI12" i="17"/>
  <c r="P24" i="17"/>
  <c r="Y18" i="16"/>
  <c r="AC18" i="16" s="1"/>
  <c r="U19" i="16" s="1"/>
  <c r="Z19" i="16"/>
  <c r="AD19" i="16" s="1"/>
  <c r="V20" i="16" s="1"/>
  <c r="O23" i="16"/>
  <c r="I24" i="16"/>
  <c r="R22" i="16"/>
  <c r="Q22" i="16"/>
  <c r="P24" i="16"/>
  <c r="K26" i="16"/>
  <c r="M25" i="16"/>
  <c r="Q23" i="16"/>
  <c r="S23" i="16" s="1"/>
  <c r="R23" i="16"/>
  <c r="AB12" i="16"/>
  <c r="AA12" i="16"/>
  <c r="Y19" i="15"/>
  <c r="AC19" i="15" s="1"/>
  <c r="U20" i="15" s="1"/>
  <c r="Z20" i="15"/>
  <c r="AD20" i="15" s="1"/>
  <c r="V21" i="15" s="1"/>
  <c r="O23" i="15"/>
  <c r="I24" i="15"/>
  <c r="AE12" i="15"/>
  <c r="T13" i="15"/>
  <c r="P23" i="15"/>
  <c r="N23" i="15"/>
  <c r="R22" i="15"/>
  <c r="Q22" i="15"/>
  <c r="K25" i="15"/>
  <c r="M24" i="15"/>
  <c r="Y17" i="14"/>
  <c r="AC17" i="14" s="1"/>
  <c r="U18" i="14" s="1"/>
  <c r="R20" i="14"/>
  <c r="Q20" i="14"/>
  <c r="P23" i="14"/>
  <c r="S19" i="14"/>
  <c r="AB12" i="14"/>
  <c r="AA12" i="14"/>
  <c r="Z18" i="14"/>
  <c r="AD18" i="14" s="1"/>
  <c r="V19" i="14" s="1"/>
  <c r="O21" i="14"/>
  <c r="I22" i="14"/>
  <c r="N21" i="14"/>
  <c r="K25" i="14"/>
  <c r="M24" i="14"/>
  <c r="V19" i="13"/>
  <c r="Z18" i="13"/>
  <c r="AD18" i="13" s="1"/>
  <c r="W13" i="13"/>
  <c r="X13" i="13"/>
  <c r="R21" i="13"/>
  <c r="Q21" i="13"/>
  <c r="P27" i="13"/>
  <c r="K29" i="13"/>
  <c r="M28" i="13"/>
  <c r="Y20" i="13"/>
  <c r="AC20" i="13" s="1"/>
  <c r="U21" i="13" s="1"/>
  <c r="S20" i="13"/>
  <c r="AI12" i="13"/>
  <c r="O22" i="13"/>
  <c r="I23" i="13"/>
  <c r="N22" i="13"/>
  <c r="Z18" i="10"/>
  <c r="AD18" i="10" s="1"/>
  <c r="V19" i="10" s="1"/>
  <c r="Y17" i="10"/>
  <c r="AC17" i="10" s="1"/>
  <c r="U18" i="10" s="1"/>
  <c r="I24" i="10"/>
  <c r="O23" i="10"/>
  <c r="N23" i="10"/>
  <c r="S21" i="10"/>
  <c r="AI11" i="10"/>
  <c r="W12" i="10"/>
  <c r="X12" i="10"/>
  <c r="K28" i="10"/>
  <c r="M27" i="10"/>
  <c r="P26" i="10"/>
  <c r="Q22" i="10"/>
  <c r="R22" i="10"/>
  <c r="Z18" i="9"/>
  <c r="AD18" i="9" s="1"/>
  <c r="V19" i="9" s="1"/>
  <c r="Y18" i="9"/>
  <c r="AC18" i="9" s="1"/>
  <c r="U19" i="9" s="1"/>
  <c r="AA12" i="9"/>
  <c r="AB12" i="9"/>
  <c r="R20" i="9"/>
  <c r="Q20" i="9"/>
  <c r="O21" i="9"/>
  <c r="I22" i="9"/>
  <c r="N21" i="9"/>
  <c r="P23" i="9"/>
  <c r="S19" i="9"/>
  <c r="M24" i="9"/>
  <c r="K25" i="9"/>
  <c r="Y17" i="8"/>
  <c r="AC17" i="8" s="1"/>
  <c r="U18" i="8" s="1"/>
  <c r="O20" i="8"/>
  <c r="I21" i="8"/>
  <c r="N20" i="8"/>
  <c r="W12" i="8"/>
  <c r="X12" i="8"/>
  <c r="AI11" i="8"/>
  <c r="P23" i="8"/>
  <c r="K25" i="8"/>
  <c r="M24" i="8"/>
  <c r="R19" i="8"/>
  <c r="Q19" i="8"/>
  <c r="Z18" i="8"/>
  <c r="AD18" i="8" s="1"/>
  <c r="V19" i="8" s="1"/>
  <c r="S18" i="8"/>
  <c r="AA12" i="7"/>
  <c r="AB12" i="7"/>
  <c r="Y18" i="7"/>
  <c r="AC18" i="7" s="1"/>
  <c r="U19" i="7" s="1"/>
  <c r="S18" i="7"/>
  <c r="P22" i="7"/>
  <c r="R19" i="7"/>
  <c r="Q19" i="7"/>
  <c r="V18" i="7"/>
  <c r="Z18" i="7" s="1"/>
  <c r="AD18" i="7" s="1"/>
  <c r="K24" i="7"/>
  <c r="M23" i="7"/>
  <c r="I21" i="7"/>
  <c r="O20" i="7"/>
  <c r="N20" i="7"/>
  <c r="Z17" i="7"/>
  <c r="AD17" i="7" s="1"/>
  <c r="Y17" i="6"/>
  <c r="AC17" i="6" s="1"/>
  <c r="U18" i="6" s="1"/>
  <c r="P22" i="6"/>
  <c r="Z18" i="6"/>
  <c r="AD18" i="6" s="1"/>
  <c r="V19" i="6" s="1"/>
  <c r="K24" i="6"/>
  <c r="M23" i="6"/>
  <c r="S18" i="6"/>
  <c r="AA12" i="6"/>
  <c r="AB12" i="6"/>
  <c r="R19" i="6"/>
  <c r="Q19" i="6"/>
  <c r="O20" i="6"/>
  <c r="I21" i="6"/>
  <c r="N20" i="6"/>
  <c r="Y18" i="5"/>
  <c r="AC18" i="5" s="1"/>
  <c r="U19" i="5" s="1"/>
  <c r="Z18" i="5"/>
  <c r="AD18" i="5" s="1"/>
  <c r="V19" i="5" s="1"/>
  <c r="R20" i="5"/>
  <c r="Q20" i="5"/>
  <c r="W12" i="5"/>
  <c r="X12" i="5"/>
  <c r="O21" i="5"/>
  <c r="I22" i="5"/>
  <c r="N21" i="5"/>
  <c r="S19" i="5"/>
  <c r="AI11" i="5"/>
  <c r="P23" i="5"/>
  <c r="K25" i="5"/>
  <c r="M24" i="5"/>
  <c r="Z19" i="4"/>
  <c r="AD19" i="4" s="1"/>
  <c r="V20" i="4" s="1"/>
  <c r="Y19" i="4"/>
  <c r="AC19" i="4" s="1"/>
  <c r="U20" i="4" s="1"/>
  <c r="K26" i="4"/>
  <c r="M25" i="4"/>
  <c r="AA12" i="4"/>
  <c r="AB12" i="4"/>
  <c r="P24" i="4"/>
  <c r="S20" i="4"/>
  <c r="R21" i="4"/>
  <c r="Q21" i="4"/>
  <c r="O22" i="4"/>
  <c r="I23" i="4"/>
  <c r="N22" i="4"/>
  <c r="R20" i="3"/>
  <c r="Q20" i="3"/>
  <c r="Z18" i="3"/>
  <c r="AD18" i="3" s="1"/>
  <c r="V19" i="3" s="1"/>
  <c r="Y16" i="3"/>
  <c r="AC16" i="3" s="1"/>
  <c r="U17" i="3" s="1"/>
  <c r="AE11" i="3"/>
  <c r="T12" i="3"/>
  <c r="S20" i="3"/>
  <c r="I21" i="3"/>
  <c r="O20" i="3"/>
  <c r="N21" i="3"/>
  <c r="P21" i="3"/>
  <c r="K23" i="3"/>
  <c r="M22" i="3"/>
  <c r="Z17" i="2"/>
  <c r="AD17" i="2" s="1"/>
  <c r="V18" i="2" s="1"/>
  <c r="Y16" i="2"/>
  <c r="AC16" i="2" s="1"/>
  <c r="U17" i="2" s="1"/>
  <c r="AB12" i="2"/>
  <c r="AA12" i="2"/>
  <c r="S19" i="2"/>
  <c r="R20" i="2"/>
  <c r="Q20" i="2"/>
  <c r="O21" i="2"/>
  <c r="I22" i="2"/>
  <c r="N21" i="2"/>
  <c r="P30" i="2"/>
  <c r="M31" i="2"/>
  <c r="K32" i="2"/>
  <c r="Y16" i="1"/>
  <c r="AC16" i="1" s="1"/>
  <c r="U17" i="1" s="1"/>
  <c r="I20" i="1"/>
  <c r="O19" i="1"/>
  <c r="N19" i="1"/>
  <c r="S17" i="1"/>
  <c r="AE11" i="1"/>
  <c r="T12" i="1"/>
  <c r="K26" i="1"/>
  <c r="M25" i="1"/>
  <c r="Z17" i="1"/>
  <c r="AD17" i="1" s="1"/>
  <c r="V18" i="1" s="1"/>
  <c r="P24" i="1"/>
  <c r="R18" i="1"/>
  <c r="Q18" i="1"/>
  <c r="S21" i="17" l="1"/>
  <c r="R22" i="17"/>
  <c r="Q22" i="17"/>
  <c r="U21" i="17"/>
  <c r="Y21" i="17" s="1"/>
  <c r="AC21" i="17" s="1"/>
  <c r="V21" i="17"/>
  <c r="O23" i="17"/>
  <c r="I24" i="17"/>
  <c r="N23" i="17"/>
  <c r="P25" i="17"/>
  <c r="AB13" i="17"/>
  <c r="AA13" i="17"/>
  <c r="K27" i="17"/>
  <c r="M26" i="17"/>
  <c r="Z20" i="16"/>
  <c r="AD20" i="16" s="1"/>
  <c r="V21" i="16" s="1"/>
  <c r="Y19" i="16"/>
  <c r="AC19" i="16" s="1"/>
  <c r="U20" i="16" s="1"/>
  <c r="P25" i="16"/>
  <c r="K27" i="16"/>
  <c r="M26" i="16"/>
  <c r="I25" i="16"/>
  <c r="N25" i="16" s="1"/>
  <c r="O24" i="16"/>
  <c r="N24" i="16"/>
  <c r="S22" i="16"/>
  <c r="AE12" i="16"/>
  <c r="T13" i="16"/>
  <c r="Z21" i="15"/>
  <c r="AD21" i="15" s="1"/>
  <c r="V22" i="15" s="1"/>
  <c r="Y20" i="15"/>
  <c r="AC20" i="15" s="1"/>
  <c r="U21" i="15" s="1"/>
  <c r="Q23" i="15"/>
  <c r="R23" i="15"/>
  <c r="S22" i="15"/>
  <c r="I25" i="15"/>
  <c r="O24" i="15"/>
  <c r="W13" i="15"/>
  <c r="X13" i="15"/>
  <c r="N24" i="15"/>
  <c r="P24" i="15"/>
  <c r="K26" i="15"/>
  <c r="M25" i="15"/>
  <c r="AI12" i="15"/>
  <c r="Y18" i="14"/>
  <c r="AC18" i="14" s="1"/>
  <c r="U19" i="14" s="1"/>
  <c r="Z19" i="14"/>
  <c r="AD19" i="14" s="1"/>
  <c r="V20" i="14" s="1"/>
  <c r="Q21" i="14"/>
  <c r="R21" i="14"/>
  <c r="O22" i="14"/>
  <c r="I23" i="14"/>
  <c r="N22" i="14"/>
  <c r="P24" i="14"/>
  <c r="AE12" i="14"/>
  <c r="T13" i="14"/>
  <c r="K26" i="14"/>
  <c r="M25" i="14"/>
  <c r="S20" i="14"/>
  <c r="U22" i="13"/>
  <c r="Y21" i="13"/>
  <c r="AC21" i="13" s="1"/>
  <c r="S21" i="13"/>
  <c r="Z19" i="13"/>
  <c r="AD19" i="13" s="1"/>
  <c r="V20" i="13" s="1"/>
  <c r="AB13" i="13"/>
  <c r="AA13" i="13"/>
  <c r="P28" i="13"/>
  <c r="R22" i="13"/>
  <c r="Q22" i="13"/>
  <c r="K30" i="13"/>
  <c r="M29" i="13"/>
  <c r="O23" i="13"/>
  <c r="I24" i="13"/>
  <c r="N23" i="13"/>
  <c r="Y18" i="10"/>
  <c r="AC18" i="10" s="1"/>
  <c r="U19" i="10" s="1"/>
  <c r="Z19" i="10"/>
  <c r="AD19" i="10" s="1"/>
  <c r="V20" i="10" s="1"/>
  <c r="K29" i="10"/>
  <c r="M28" i="10"/>
  <c r="O24" i="10"/>
  <c r="I25" i="10"/>
  <c r="N24" i="10"/>
  <c r="AB12" i="10"/>
  <c r="AA12" i="10"/>
  <c r="S22" i="10"/>
  <c r="Q23" i="10"/>
  <c r="R23" i="10"/>
  <c r="P27" i="10"/>
  <c r="Y19" i="9"/>
  <c r="AC19" i="9" s="1"/>
  <c r="U20" i="9" s="1"/>
  <c r="Z19" i="9"/>
  <c r="AD19" i="9" s="1"/>
  <c r="V20" i="9" s="1"/>
  <c r="R21" i="9"/>
  <c r="Q21" i="9"/>
  <c r="AE12" i="9"/>
  <c r="T13" i="9"/>
  <c r="K26" i="9"/>
  <c r="M25" i="9"/>
  <c r="P24" i="9"/>
  <c r="S20" i="9"/>
  <c r="I23" i="9"/>
  <c r="O22" i="9"/>
  <c r="N22" i="9"/>
  <c r="Y18" i="8"/>
  <c r="AC18" i="8" s="1"/>
  <c r="U19" i="8" s="1"/>
  <c r="Z19" i="8"/>
  <c r="AD19" i="8" s="1"/>
  <c r="V20" i="8" s="1"/>
  <c r="Q20" i="8"/>
  <c r="R20" i="8"/>
  <c r="I22" i="8"/>
  <c r="O21" i="8"/>
  <c r="N21" i="8"/>
  <c r="P24" i="8"/>
  <c r="K26" i="8"/>
  <c r="M25" i="8"/>
  <c r="S19" i="8"/>
  <c r="AB12" i="8"/>
  <c r="AA12" i="8"/>
  <c r="O21" i="7"/>
  <c r="I22" i="7"/>
  <c r="N21" i="7"/>
  <c r="Y19" i="7"/>
  <c r="AC19" i="7" s="1"/>
  <c r="U20" i="7" s="1"/>
  <c r="S19" i="7"/>
  <c r="P23" i="7"/>
  <c r="V19" i="7"/>
  <c r="Z19" i="7"/>
  <c r="AD19" i="7" s="1"/>
  <c r="AE12" i="7"/>
  <c r="T13" i="7"/>
  <c r="K25" i="7"/>
  <c r="M24" i="7"/>
  <c r="R20" i="7"/>
  <c r="Q20" i="7"/>
  <c r="Y18" i="6"/>
  <c r="AC18" i="6" s="1"/>
  <c r="U19" i="6" s="1"/>
  <c r="K25" i="6"/>
  <c r="M24" i="6"/>
  <c r="P23" i="6"/>
  <c r="AE12" i="6"/>
  <c r="T13" i="6"/>
  <c r="R20" i="6"/>
  <c r="Q20" i="6"/>
  <c r="Z19" i="6"/>
  <c r="AD19" i="6" s="1"/>
  <c r="V20" i="6" s="1"/>
  <c r="O21" i="6"/>
  <c r="I22" i="6"/>
  <c r="N21" i="6"/>
  <c r="S19" i="6"/>
  <c r="Y19" i="5"/>
  <c r="AC19" i="5" s="1"/>
  <c r="U20" i="5" s="1"/>
  <c r="Y20" i="5" s="1"/>
  <c r="AC20" i="5" s="1"/>
  <c r="Z19" i="5"/>
  <c r="AD19" i="5" s="1"/>
  <c r="V20" i="5" s="1"/>
  <c r="P24" i="5"/>
  <c r="R21" i="5"/>
  <c r="Q21" i="5"/>
  <c r="S20" i="5"/>
  <c r="O22" i="5"/>
  <c r="I23" i="5"/>
  <c r="N22" i="5"/>
  <c r="AA12" i="5"/>
  <c r="AB12" i="5"/>
  <c r="K26" i="5"/>
  <c r="M25" i="5"/>
  <c r="U21" i="4"/>
  <c r="Y20" i="4"/>
  <c r="AC20" i="4" s="1"/>
  <c r="Z20" i="4"/>
  <c r="AD20" i="4" s="1"/>
  <c r="V21" i="4" s="1"/>
  <c r="P25" i="4"/>
  <c r="Y21" i="4"/>
  <c r="AC21" i="4" s="1"/>
  <c r="S21" i="4"/>
  <c r="R22" i="4"/>
  <c r="Q22" i="4"/>
  <c r="AE12" i="4"/>
  <c r="T13" i="4"/>
  <c r="K27" i="4"/>
  <c r="M26" i="4"/>
  <c r="O23" i="4"/>
  <c r="I24" i="4"/>
  <c r="N23" i="4"/>
  <c r="Y17" i="3"/>
  <c r="AC17" i="3" s="1"/>
  <c r="U18" i="3" s="1"/>
  <c r="Z19" i="3"/>
  <c r="AD19" i="3" s="1"/>
  <c r="V20" i="3" s="1"/>
  <c r="AI11" i="3"/>
  <c r="O21" i="3"/>
  <c r="I22" i="3"/>
  <c r="N22" i="3"/>
  <c r="P22" i="3"/>
  <c r="R21" i="3"/>
  <c r="Q21" i="3"/>
  <c r="S21" i="3" s="1"/>
  <c r="K24" i="3"/>
  <c r="M23" i="3"/>
  <c r="W12" i="3"/>
  <c r="X12" i="3"/>
  <c r="Y17" i="2"/>
  <c r="AC17" i="2" s="1"/>
  <c r="U18" i="2" s="1"/>
  <c r="Z18" i="2"/>
  <c r="AD18" i="2" s="1"/>
  <c r="V19" i="2" s="1"/>
  <c r="AE12" i="2"/>
  <c r="T13" i="2"/>
  <c r="I23" i="2"/>
  <c r="O22" i="2"/>
  <c r="N22" i="2"/>
  <c r="Q21" i="2"/>
  <c r="R21" i="2"/>
  <c r="K33" i="2"/>
  <c r="M32" i="2"/>
  <c r="S20" i="2"/>
  <c r="P31" i="2"/>
  <c r="Y17" i="1"/>
  <c r="AC17" i="1" s="1"/>
  <c r="U18" i="1" s="1"/>
  <c r="W12" i="1"/>
  <c r="X12" i="1"/>
  <c r="Q19" i="1"/>
  <c r="R19" i="1"/>
  <c r="I21" i="1"/>
  <c r="O20" i="1"/>
  <c r="N20" i="1"/>
  <c r="AI11" i="1"/>
  <c r="P25" i="1"/>
  <c r="K27" i="1"/>
  <c r="M26" i="1"/>
  <c r="S18" i="1"/>
  <c r="Z18" i="1"/>
  <c r="AD18" i="1" s="1"/>
  <c r="V19" i="1" s="1"/>
  <c r="U22" i="17" l="1"/>
  <c r="Y22" i="17" s="1"/>
  <c r="AC22" i="17" s="1"/>
  <c r="AE13" i="17"/>
  <c r="T14" i="17"/>
  <c r="P26" i="17"/>
  <c r="S22" i="17"/>
  <c r="Q23" i="17"/>
  <c r="R23" i="17"/>
  <c r="M27" i="17"/>
  <c r="K28" i="17"/>
  <c r="I25" i="17"/>
  <c r="O24" i="17"/>
  <c r="N24" i="17"/>
  <c r="Z21" i="17"/>
  <c r="AD21" i="17" s="1"/>
  <c r="V22" i="17" s="1"/>
  <c r="Y20" i="16"/>
  <c r="AC20" i="16" s="1"/>
  <c r="U21" i="16" s="1"/>
  <c r="Z21" i="16"/>
  <c r="AD21" i="16" s="1"/>
  <c r="V22" i="16" s="1"/>
  <c r="M27" i="16"/>
  <c r="K28" i="16"/>
  <c r="R25" i="16"/>
  <c r="Q25" i="16"/>
  <c r="R24" i="16"/>
  <c r="Q24" i="16"/>
  <c r="O25" i="16"/>
  <c r="I26" i="16"/>
  <c r="AI12" i="16"/>
  <c r="W13" i="16"/>
  <c r="X13" i="16"/>
  <c r="P26" i="16"/>
  <c r="N26" i="16"/>
  <c r="Y21" i="15"/>
  <c r="AC21" i="15" s="1"/>
  <c r="U22" i="15" s="1"/>
  <c r="Z22" i="15"/>
  <c r="AD22" i="15" s="1"/>
  <c r="V23" i="15" s="1"/>
  <c r="P25" i="15"/>
  <c r="N25" i="15"/>
  <c r="K27" i="15"/>
  <c r="M26" i="15"/>
  <c r="O25" i="15"/>
  <c r="I26" i="15"/>
  <c r="AB13" i="15"/>
  <c r="AA13" i="15"/>
  <c r="S23" i="15"/>
  <c r="R24" i="15"/>
  <c r="Q24" i="15"/>
  <c r="Z20" i="14"/>
  <c r="AD20" i="14" s="1"/>
  <c r="V21" i="14" s="1"/>
  <c r="S21" i="14"/>
  <c r="AI12" i="14"/>
  <c r="W13" i="14"/>
  <c r="X13" i="14"/>
  <c r="P25" i="14"/>
  <c r="K27" i="14"/>
  <c r="M26" i="14"/>
  <c r="Q22" i="14"/>
  <c r="R22" i="14"/>
  <c r="O23" i="14"/>
  <c r="I24" i="14"/>
  <c r="N23" i="14"/>
  <c r="Y19" i="14"/>
  <c r="AC19" i="14" s="1"/>
  <c r="U20" i="14" s="1"/>
  <c r="Z20" i="13"/>
  <c r="AD20" i="13" s="1"/>
  <c r="V21" i="13" s="1"/>
  <c r="AE13" i="13"/>
  <c r="T14" i="13"/>
  <c r="P29" i="13"/>
  <c r="K31" i="13"/>
  <c r="M30" i="13"/>
  <c r="Y22" i="13"/>
  <c r="AC22" i="13" s="1"/>
  <c r="S22" i="13"/>
  <c r="I25" i="13"/>
  <c r="O24" i="13"/>
  <c r="N24" i="13"/>
  <c r="R23" i="13"/>
  <c r="Q23" i="13"/>
  <c r="U23" i="13"/>
  <c r="Z20" i="10"/>
  <c r="AD20" i="10" s="1"/>
  <c r="V21" i="10" s="1"/>
  <c r="Y19" i="10"/>
  <c r="AC19" i="10" s="1"/>
  <c r="U20" i="10" s="1"/>
  <c r="P28" i="10"/>
  <c r="K30" i="10"/>
  <c r="M29" i="10"/>
  <c r="AE12" i="10"/>
  <c r="T13" i="10"/>
  <c r="S23" i="10"/>
  <c r="I26" i="10"/>
  <c r="O25" i="10"/>
  <c r="N25" i="10"/>
  <c r="Q24" i="10"/>
  <c r="R24" i="10"/>
  <c r="Z20" i="9"/>
  <c r="AD20" i="9" s="1"/>
  <c r="V21" i="9" s="1"/>
  <c r="Y20" i="9"/>
  <c r="AC20" i="9" s="1"/>
  <c r="U21" i="9" s="1"/>
  <c r="P25" i="9"/>
  <c r="O23" i="9"/>
  <c r="I24" i="9"/>
  <c r="N23" i="9"/>
  <c r="R22" i="9"/>
  <c r="Q22" i="9"/>
  <c r="AI12" i="9"/>
  <c r="K27" i="9"/>
  <c r="M26" i="9"/>
  <c r="W13" i="9"/>
  <c r="X13" i="9"/>
  <c r="S21" i="9"/>
  <c r="Y19" i="8"/>
  <c r="AC19" i="8" s="1"/>
  <c r="U20" i="8" s="1"/>
  <c r="Z20" i="8"/>
  <c r="AD20" i="8" s="1"/>
  <c r="V21" i="8" s="1"/>
  <c r="K27" i="8"/>
  <c r="M26" i="8"/>
  <c r="O22" i="8"/>
  <c r="I23" i="8"/>
  <c r="N22" i="8"/>
  <c r="S20" i="8"/>
  <c r="P25" i="8"/>
  <c r="AE12" i="8"/>
  <c r="T13" i="8"/>
  <c r="R21" i="8"/>
  <c r="Q21" i="8"/>
  <c r="R21" i="7"/>
  <c r="Q21" i="7"/>
  <c r="W13" i="7"/>
  <c r="X13" i="7"/>
  <c r="AI12" i="7"/>
  <c r="O22" i="7"/>
  <c r="I23" i="7"/>
  <c r="N22" i="7"/>
  <c r="P24" i="7"/>
  <c r="K26" i="7"/>
  <c r="M25" i="7"/>
  <c r="Y20" i="7"/>
  <c r="AC20" i="7" s="1"/>
  <c r="U21" i="7" s="1"/>
  <c r="S20" i="7"/>
  <c r="V20" i="7"/>
  <c r="Y19" i="6"/>
  <c r="AC19" i="6" s="1"/>
  <c r="U20" i="6" s="1"/>
  <c r="S20" i="6"/>
  <c r="Z20" i="6"/>
  <c r="AD20" i="6" s="1"/>
  <c r="V21" i="6" s="1"/>
  <c r="P24" i="6"/>
  <c r="W13" i="6"/>
  <c r="X13" i="6"/>
  <c r="K26" i="6"/>
  <c r="M25" i="6"/>
  <c r="R21" i="6"/>
  <c r="Q21" i="6"/>
  <c r="AI12" i="6"/>
  <c r="O22" i="6"/>
  <c r="I23" i="6"/>
  <c r="N22" i="6"/>
  <c r="Z20" i="5"/>
  <c r="AD20" i="5" s="1"/>
  <c r="V21" i="5" s="1"/>
  <c r="S21" i="5"/>
  <c r="AE12" i="5"/>
  <c r="T13" i="5"/>
  <c r="O23" i="5"/>
  <c r="I24" i="5"/>
  <c r="N23" i="5"/>
  <c r="R22" i="5"/>
  <c r="Q22" i="5"/>
  <c r="P25" i="5"/>
  <c r="K27" i="5"/>
  <c r="M26" i="5"/>
  <c r="U21" i="5"/>
  <c r="Z21" i="4"/>
  <c r="AD21" i="4" s="1"/>
  <c r="V22" i="4" s="1"/>
  <c r="W13" i="4"/>
  <c r="X13" i="4"/>
  <c r="AI12" i="4"/>
  <c r="R23" i="4"/>
  <c r="Q23" i="4"/>
  <c r="S22" i="4"/>
  <c r="P26" i="4"/>
  <c r="O24" i="4"/>
  <c r="I25" i="4"/>
  <c r="N24" i="4"/>
  <c r="K28" i="4"/>
  <c r="M27" i="4"/>
  <c r="U22" i="4"/>
  <c r="Y22" i="4" s="1"/>
  <c r="AC22" i="4" s="1"/>
  <c r="Z20" i="3"/>
  <c r="AD20" i="3" s="1"/>
  <c r="V21" i="3" s="1"/>
  <c r="Y18" i="3"/>
  <c r="AC18" i="3" s="1"/>
  <c r="U19" i="3" s="1"/>
  <c r="K25" i="3"/>
  <c r="M24" i="3"/>
  <c r="N23" i="3"/>
  <c r="P23" i="3"/>
  <c r="AA12" i="3"/>
  <c r="AB12" i="3"/>
  <c r="R22" i="3"/>
  <c r="Q22" i="3"/>
  <c r="I23" i="3"/>
  <c r="O22" i="3"/>
  <c r="Z19" i="2"/>
  <c r="AD19" i="2" s="1"/>
  <c r="V20" i="2" s="1"/>
  <c r="Y18" i="2"/>
  <c r="AC18" i="2" s="1"/>
  <c r="U19" i="2" s="1"/>
  <c r="O23" i="2"/>
  <c r="I24" i="2"/>
  <c r="N23" i="2"/>
  <c r="K34" i="2"/>
  <c r="M34" i="2" s="1"/>
  <c r="M33" i="2"/>
  <c r="AI12" i="2"/>
  <c r="W13" i="2"/>
  <c r="X13" i="2"/>
  <c r="S21" i="2"/>
  <c r="P32" i="2"/>
  <c r="Q22" i="2"/>
  <c r="R22" i="2"/>
  <c r="Y18" i="1"/>
  <c r="AC18" i="1" s="1"/>
  <c r="U19" i="1" s="1"/>
  <c r="S19" i="1"/>
  <c r="M27" i="1"/>
  <c r="K28" i="1"/>
  <c r="Z19" i="1"/>
  <c r="AD19" i="1" s="1"/>
  <c r="V20" i="1" s="1"/>
  <c r="AB12" i="1"/>
  <c r="AA12" i="1"/>
  <c r="R20" i="1"/>
  <c r="Q20" i="1"/>
  <c r="P26" i="1"/>
  <c r="I22" i="1"/>
  <c r="O21" i="1"/>
  <c r="N21" i="1"/>
  <c r="Z22" i="17" l="1"/>
  <c r="AD22" i="17" s="1"/>
  <c r="V23" i="17" s="1"/>
  <c r="O25" i="17"/>
  <c r="I26" i="17"/>
  <c r="N25" i="17"/>
  <c r="K29" i="17"/>
  <c r="M28" i="17"/>
  <c r="P27" i="17"/>
  <c r="R24" i="17"/>
  <c r="Q24" i="17"/>
  <c r="AI13" i="17"/>
  <c r="W14" i="17"/>
  <c r="X14" i="17"/>
  <c r="S23" i="17"/>
  <c r="U23" i="17"/>
  <c r="Z22" i="16"/>
  <c r="AD22" i="16" s="1"/>
  <c r="V23" i="16" s="1"/>
  <c r="Y21" i="16"/>
  <c r="AC21" i="16" s="1"/>
  <c r="U22" i="16" s="1"/>
  <c r="O26" i="16"/>
  <c r="I27" i="16"/>
  <c r="K29" i="16"/>
  <c r="M28" i="16"/>
  <c r="Q26" i="16"/>
  <c r="S26" i="16" s="1"/>
  <c r="R26" i="16"/>
  <c r="P27" i="16"/>
  <c r="AA13" i="16"/>
  <c r="AB13" i="16"/>
  <c r="S25" i="16"/>
  <c r="S24" i="16"/>
  <c r="Z23" i="15"/>
  <c r="AD23" i="15" s="1"/>
  <c r="V24" i="15" s="1"/>
  <c r="Y22" i="15"/>
  <c r="AC22" i="15" s="1"/>
  <c r="U23" i="15" s="1"/>
  <c r="M27" i="15"/>
  <c r="K28" i="15"/>
  <c r="AE13" i="15"/>
  <c r="T14" i="15"/>
  <c r="S24" i="15"/>
  <c r="O26" i="15"/>
  <c r="I27" i="15"/>
  <c r="R25" i="15"/>
  <c r="Q25" i="15"/>
  <c r="S25" i="15" s="1"/>
  <c r="P26" i="15"/>
  <c r="N26" i="15"/>
  <c r="Y20" i="14"/>
  <c r="AC20" i="14" s="1"/>
  <c r="U21" i="14" s="1"/>
  <c r="Z21" i="14"/>
  <c r="AD21" i="14" s="1"/>
  <c r="V22" i="14" s="1"/>
  <c r="K28" i="14"/>
  <c r="M27" i="14"/>
  <c r="P26" i="14"/>
  <c r="R23" i="14"/>
  <c r="Q23" i="14"/>
  <c r="O24" i="14"/>
  <c r="I25" i="14"/>
  <c r="N24" i="14"/>
  <c r="AB13" i="14"/>
  <c r="AA13" i="14"/>
  <c r="S22" i="14"/>
  <c r="Z21" i="13"/>
  <c r="AD21" i="13" s="1"/>
  <c r="V22" i="13" s="1"/>
  <c r="R24" i="13"/>
  <c r="Q24" i="13"/>
  <c r="U24" i="13"/>
  <c r="O25" i="13"/>
  <c r="I26" i="13"/>
  <c r="N25" i="13"/>
  <c r="AI13" i="13"/>
  <c r="W14" i="13"/>
  <c r="X14" i="13"/>
  <c r="K32" i="13"/>
  <c r="M31" i="13"/>
  <c r="Y23" i="13"/>
  <c r="AC23" i="13" s="1"/>
  <c r="S23" i="13"/>
  <c r="P30" i="13"/>
  <c r="Y20" i="10"/>
  <c r="AC20" i="10" s="1"/>
  <c r="U21" i="10" s="1"/>
  <c r="Z21" i="10"/>
  <c r="AD21" i="10" s="1"/>
  <c r="V22" i="10" s="1"/>
  <c r="S24" i="10"/>
  <c r="AI12" i="10"/>
  <c r="R25" i="10"/>
  <c r="Q25" i="10"/>
  <c r="W13" i="10"/>
  <c r="X13" i="10"/>
  <c r="P29" i="10"/>
  <c r="O26" i="10"/>
  <c r="I27" i="10"/>
  <c r="N26" i="10"/>
  <c r="K31" i="10"/>
  <c r="M30" i="10"/>
  <c r="Y21" i="9"/>
  <c r="AC21" i="9" s="1"/>
  <c r="U22" i="9" s="1"/>
  <c r="Z21" i="9"/>
  <c r="AD21" i="9" s="1"/>
  <c r="V22" i="9" s="1"/>
  <c r="R23" i="9"/>
  <c r="Q23" i="9"/>
  <c r="S22" i="9"/>
  <c r="AA13" i="9"/>
  <c r="AB13" i="9"/>
  <c r="P26" i="9"/>
  <c r="O24" i="9"/>
  <c r="I25" i="9"/>
  <c r="N24" i="9"/>
  <c r="K28" i="9"/>
  <c r="M27" i="9"/>
  <c r="Y20" i="8"/>
  <c r="AC20" i="8" s="1"/>
  <c r="U21" i="8" s="1"/>
  <c r="AI12" i="8"/>
  <c r="P26" i="8"/>
  <c r="K28" i="8"/>
  <c r="M27" i="8"/>
  <c r="I24" i="8"/>
  <c r="O23" i="8"/>
  <c r="N23" i="8"/>
  <c r="Z21" i="8"/>
  <c r="AD21" i="8" s="1"/>
  <c r="V22" i="8" s="1"/>
  <c r="W13" i="8"/>
  <c r="X13" i="8"/>
  <c r="S21" i="8"/>
  <c r="Q22" i="8"/>
  <c r="R22" i="8"/>
  <c r="O23" i="7"/>
  <c r="I24" i="7"/>
  <c r="N23" i="7"/>
  <c r="R22" i="7"/>
  <c r="Q22" i="7"/>
  <c r="Y21" i="7"/>
  <c r="AC21" i="7" s="1"/>
  <c r="U22" i="7" s="1"/>
  <c r="S21" i="7"/>
  <c r="P25" i="7"/>
  <c r="Z20" i="7"/>
  <c r="AD20" i="7" s="1"/>
  <c r="V21" i="7" s="1"/>
  <c r="K27" i="7"/>
  <c r="M26" i="7"/>
  <c r="AB13" i="7"/>
  <c r="AA13" i="7"/>
  <c r="Y20" i="6"/>
  <c r="AC20" i="6" s="1"/>
  <c r="U21" i="6" s="1"/>
  <c r="P25" i="6"/>
  <c r="Q22" i="6"/>
  <c r="R22" i="6"/>
  <c r="K27" i="6"/>
  <c r="M26" i="6"/>
  <c r="O23" i="6"/>
  <c r="I24" i="6"/>
  <c r="N23" i="6"/>
  <c r="AB13" i="6"/>
  <c r="AA13" i="6"/>
  <c r="Z21" i="6"/>
  <c r="AD21" i="6" s="1"/>
  <c r="V22" i="6" s="1"/>
  <c r="S21" i="6"/>
  <c r="Z21" i="5"/>
  <c r="AD21" i="5" s="1"/>
  <c r="V22" i="5" s="1"/>
  <c r="Z22" i="5" s="1"/>
  <c r="AD22" i="5" s="1"/>
  <c r="AI12" i="5"/>
  <c r="S22" i="5"/>
  <c r="W13" i="5"/>
  <c r="X13" i="5"/>
  <c r="P26" i="5"/>
  <c r="Y21" i="5"/>
  <c r="AC21" i="5" s="1"/>
  <c r="U22" i="5" s="1"/>
  <c r="Y22" i="5" s="1"/>
  <c r="AC22" i="5" s="1"/>
  <c r="R23" i="5"/>
  <c r="Q23" i="5"/>
  <c r="K28" i="5"/>
  <c r="M27" i="5"/>
  <c r="O24" i="5"/>
  <c r="I25" i="5"/>
  <c r="N24" i="5"/>
  <c r="Z22" i="4"/>
  <c r="AD22" i="4" s="1"/>
  <c r="V23" i="4" s="1"/>
  <c r="Z23" i="4" s="1"/>
  <c r="AD23" i="4" s="1"/>
  <c r="AB13" i="4"/>
  <c r="AA13" i="4"/>
  <c r="P27" i="4"/>
  <c r="K29" i="4"/>
  <c r="M28" i="4"/>
  <c r="U23" i="4"/>
  <c r="Y23" i="4" s="1"/>
  <c r="AC23" i="4" s="1"/>
  <c r="S23" i="4"/>
  <c r="R24" i="4"/>
  <c r="Q24" i="4"/>
  <c r="O25" i="4"/>
  <c r="I26" i="4"/>
  <c r="N25" i="4"/>
  <c r="Y19" i="3"/>
  <c r="AC19" i="3" s="1"/>
  <c r="U20" i="3" s="1"/>
  <c r="Z21" i="3"/>
  <c r="AD21" i="3" s="1"/>
  <c r="V22" i="3" s="1"/>
  <c r="R23" i="3"/>
  <c r="Q23" i="3"/>
  <c r="AE12" i="3"/>
  <c r="T13" i="3"/>
  <c r="O23" i="3"/>
  <c r="I24" i="3"/>
  <c r="N24" i="3"/>
  <c r="P24" i="3"/>
  <c r="K26" i="3"/>
  <c r="M25" i="3"/>
  <c r="S22" i="3"/>
  <c r="Y19" i="2"/>
  <c r="AC19" i="2" s="1"/>
  <c r="U20" i="2" s="1"/>
  <c r="Z20" i="2"/>
  <c r="AD20" i="2" s="1"/>
  <c r="V21" i="2" s="1"/>
  <c r="Q23" i="2"/>
  <c r="R23" i="2"/>
  <c r="P34" i="2"/>
  <c r="I25" i="2"/>
  <c r="O24" i="2"/>
  <c r="N24" i="2"/>
  <c r="S22" i="2"/>
  <c r="AB13" i="2"/>
  <c r="AA13" i="2"/>
  <c r="P33" i="2"/>
  <c r="Y19" i="1"/>
  <c r="AC19" i="1" s="1"/>
  <c r="U20" i="1" s="1"/>
  <c r="K29" i="1"/>
  <c r="M28" i="1"/>
  <c r="P27" i="1"/>
  <c r="AE12" i="1"/>
  <c r="T13" i="1"/>
  <c r="I23" i="1"/>
  <c r="O22" i="1"/>
  <c r="N22" i="1"/>
  <c r="S20" i="1"/>
  <c r="Z20" i="1"/>
  <c r="AD20" i="1" s="1"/>
  <c r="V21" i="1" s="1"/>
  <c r="Q21" i="1"/>
  <c r="R21" i="1"/>
  <c r="Z23" i="17" l="1"/>
  <c r="AD23" i="17" s="1"/>
  <c r="V24" i="17" s="1"/>
  <c r="P28" i="17"/>
  <c r="K30" i="17"/>
  <c r="M29" i="17"/>
  <c r="R25" i="17"/>
  <c r="Q25" i="17"/>
  <c r="S24" i="17"/>
  <c r="Y23" i="17"/>
  <c r="AC23" i="17" s="1"/>
  <c r="U24" i="17" s="1"/>
  <c r="O26" i="17"/>
  <c r="I27" i="17"/>
  <c r="N26" i="17"/>
  <c r="AB14" i="17"/>
  <c r="AA14" i="17"/>
  <c r="Y22" i="16"/>
  <c r="AC22" i="16" s="1"/>
  <c r="U23" i="16" s="1"/>
  <c r="Z23" i="16"/>
  <c r="AD23" i="16" s="1"/>
  <c r="V24" i="16" s="1"/>
  <c r="I28" i="16"/>
  <c r="O27" i="16"/>
  <c r="N27" i="16"/>
  <c r="AE13" i="16"/>
  <c r="T14" i="16"/>
  <c r="P28" i="16"/>
  <c r="N28" i="16"/>
  <c r="K30" i="16"/>
  <c r="M29" i="16"/>
  <c r="Y23" i="15"/>
  <c r="AC23" i="15" s="1"/>
  <c r="U24" i="15" s="1"/>
  <c r="Z24" i="15"/>
  <c r="AD24" i="15" s="1"/>
  <c r="V25" i="15" s="1"/>
  <c r="I28" i="15"/>
  <c r="O27" i="15"/>
  <c r="K29" i="15"/>
  <c r="M28" i="15"/>
  <c r="P27" i="15"/>
  <c r="N27" i="15"/>
  <c r="Q26" i="15"/>
  <c r="S26" i="15" s="1"/>
  <c r="R26" i="15"/>
  <c r="W14" i="15"/>
  <c r="X14" i="15"/>
  <c r="AI13" i="15"/>
  <c r="Z22" i="14"/>
  <c r="AD22" i="14" s="1"/>
  <c r="V23" i="14" s="1"/>
  <c r="Z23" i="14" s="1"/>
  <c r="AD23" i="14" s="1"/>
  <c r="Y21" i="14"/>
  <c r="AC21" i="14" s="1"/>
  <c r="U22" i="14" s="1"/>
  <c r="P27" i="14"/>
  <c r="O25" i="14"/>
  <c r="I26" i="14"/>
  <c r="N25" i="14"/>
  <c r="R24" i="14"/>
  <c r="Q24" i="14"/>
  <c r="S23" i="14"/>
  <c r="K29" i="14"/>
  <c r="M28" i="14"/>
  <c r="AE13" i="14"/>
  <c r="T14" i="14"/>
  <c r="Z22" i="13"/>
  <c r="AD22" i="13" s="1"/>
  <c r="V23" i="13" s="1"/>
  <c r="Y24" i="13"/>
  <c r="AC24" i="13" s="1"/>
  <c r="U25" i="13" s="1"/>
  <c r="S24" i="13"/>
  <c r="AA14" i="13"/>
  <c r="AB14" i="13"/>
  <c r="P31" i="13"/>
  <c r="R25" i="13"/>
  <c r="Q25" i="13"/>
  <c r="K33" i="13"/>
  <c r="M32" i="13"/>
  <c r="I27" i="13"/>
  <c r="O26" i="13"/>
  <c r="N26" i="13"/>
  <c r="Z22" i="10"/>
  <c r="AD22" i="10" s="1"/>
  <c r="V23" i="10" s="1"/>
  <c r="Y21" i="10"/>
  <c r="AC21" i="10" s="1"/>
  <c r="U22" i="10" s="1"/>
  <c r="K32" i="10"/>
  <c r="M31" i="10"/>
  <c r="S25" i="10"/>
  <c r="P30" i="10"/>
  <c r="Q26" i="10"/>
  <c r="R26" i="10"/>
  <c r="AB13" i="10"/>
  <c r="AA13" i="10"/>
  <c r="I28" i="10"/>
  <c r="O27" i="10"/>
  <c r="N27" i="10"/>
  <c r="Z22" i="9"/>
  <c r="AD22" i="9" s="1"/>
  <c r="V23" i="9" s="1"/>
  <c r="Y22" i="9"/>
  <c r="AC22" i="9" s="1"/>
  <c r="U23" i="9" s="1"/>
  <c r="AE13" i="9"/>
  <c r="T14" i="9"/>
  <c r="K29" i="9"/>
  <c r="M28" i="9"/>
  <c r="S23" i="9"/>
  <c r="R24" i="9"/>
  <c r="Q24" i="9"/>
  <c r="P27" i="9"/>
  <c r="O25" i="9"/>
  <c r="I26" i="9"/>
  <c r="N25" i="9"/>
  <c r="Y21" i="8"/>
  <c r="AC21" i="8" s="1"/>
  <c r="U22" i="8" s="1"/>
  <c r="K29" i="8"/>
  <c r="M28" i="8"/>
  <c r="S22" i="8"/>
  <c r="R23" i="8"/>
  <c r="Q23" i="8"/>
  <c r="AB13" i="8"/>
  <c r="AA13" i="8"/>
  <c r="O24" i="8"/>
  <c r="I25" i="8"/>
  <c r="N24" i="8"/>
  <c r="Z22" i="8"/>
  <c r="AD22" i="8" s="1"/>
  <c r="V23" i="8" s="1"/>
  <c r="P27" i="8"/>
  <c r="Z21" i="7"/>
  <c r="AD21" i="7" s="1"/>
  <c r="V22" i="7" s="1"/>
  <c r="R23" i="7"/>
  <c r="Q23" i="7"/>
  <c r="O24" i="7"/>
  <c r="I25" i="7"/>
  <c r="N24" i="7"/>
  <c r="K28" i="7"/>
  <c r="M27" i="7"/>
  <c r="Y22" i="7"/>
  <c r="AC22" i="7" s="1"/>
  <c r="U23" i="7" s="1"/>
  <c r="S22" i="7"/>
  <c r="AE13" i="7"/>
  <c r="T14" i="7"/>
  <c r="P26" i="7"/>
  <c r="Y21" i="6"/>
  <c r="AC21" i="6" s="1"/>
  <c r="U22" i="6" s="1"/>
  <c r="Z22" i="6"/>
  <c r="AD22" i="6" s="1"/>
  <c r="V23" i="6" s="1"/>
  <c r="S22" i="6"/>
  <c r="AE13" i="6"/>
  <c r="T14" i="6"/>
  <c r="R23" i="6"/>
  <c r="Q23" i="6"/>
  <c r="K28" i="6"/>
  <c r="M27" i="6"/>
  <c r="O24" i="6"/>
  <c r="I25" i="6"/>
  <c r="N24" i="6"/>
  <c r="P26" i="6"/>
  <c r="R24" i="5"/>
  <c r="Q24" i="5"/>
  <c r="O25" i="5"/>
  <c r="I26" i="5"/>
  <c r="N25" i="5"/>
  <c r="U23" i="5"/>
  <c r="Y23" i="5" s="1"/>
  <c r="AC23" i="5" s="1"/>
  <c r="P27" i="5"/>
  <c r="K29" i="5"/>
  <c r="M28" i="5"/>
  <c r="S23" i="5"/>
  <c r="AA13" i="5"/>
  <c r="AB13" i="5"/>
  <c r="V23" i="5"/>
  <c r="Z23" i="5" s="1"/>
  <c r="AD23" i="5" s="1"/>
  <c r="S24" i="4"/>
  <c r="K30" i="4"/>
  <c r="M29" i="4"/>
  <c r="R25" i="4"/>
  <c r="Q25" i="4"/>
  <c r="AE13" i="4"/>
  <c r="T14" i="4"/>
  <c r="P28" i="4"/>
  <c r="O26" i="4"/>
  <c r="I27" i="4"/>
  <c r="N26" i="4"/>
  <c r="U24" i="4"/>
  <c r="Y24" i="4" s="1"/>
  <c r="AC24" i="4" s="1"/>
  <c r="V24" i="4"/>
  <c r="Z22" i="3"/>
  <c r="AD22" i="3" s="1"/>
  <c r="V23" i="3" s="1"/>
  <c r="Y20" i="3"/>
  <c r="AC20" i="3" s="1"/>
  <c r="U21" i="3" s="1"/>
  <c r="AI12" i="3"/>
  <c r="O24" i="3"/>
  <c r="I25" i="3"/>
  <c r="R24" i="3"/>
  <c r="Q24" i="3"/>
  <c r="N25" i="3"/>
  <c r="P25" i="3"/>
  <c r="S23" i="3"/>
  <c r="K27" i="3"/>
  <c r="M26" i="3"/>
  <c r="W13" i="3"/>
  <c r="X13" i="3"/>
  <c r="Z21" i="2"/>
  <c r="AD21" i="2" s="1"/>
  <c r="V22" i="2" s="1"/>
  <c r="Y20" i="2"/>
  <c r="AC20" i="2" s="1"/>
  <c r="U21" i="2" s="1"/>
  <c r="R24" i="2"/>
  <c r="Q24" i="2"/>
  <c r="S23" i="2"/>
  <c r="O25" i="2"/>
  <c r="I26" i="2"/>
  <c r="N25" i="2"/>
  <c r="AE13" i="2"/>
  <c r="T14" i="2"/>
  <c r="Y20" i="1"/>
  <c r="AC20" i="1" s="1"/>
  <c r="U21" i="1" s="1"/>
  <c r="R22" i="1"/>
  <c r="Q22" i="1"/>
  <c r="P28" i="1"/>
  <c r="Z21" i="1"/>
  <c r="AD21" i="1" s="1"/>
  <c r="V22" i="1" s="1"/>
  <c r="K30" i="1"/>
  <c r="M29" i="1"/>
  <c r="W13" i="1"/>
  <c r="X13" i="1"/>
  <c r="AI12" i="1"/>
  <c r="O23" i="1"/>
  <c r="I24" i="1"/>
  <c r="N23" i="1"/>
  <c r="S21" i="1"/>
  <c r="Z24" i="17" l="1"/>
  <c r="AD24" i="17" s="1"/>
  <c r="V25" i="17" s="1"/>
  <c r="Z25" i="17" s="1"/>
  <c r="AD25" i="17" s="1"/>
  <c r="Y24" i="17"/>
  <c r="AC24" i="17" s="1"/>
  <c r="U25" i="17" s="1"/>
  <c r="R26" i="17"/>
  <c r="Q26" i="17"/>
  <c r="M30" i="17"/>
  <c r="K31" i="17"/>
  <c r="I28" i="17"/>
  <c r="O27" i="17"/>
  <c r="N27" i="17"/>
  <c r="P29" i="17"/>
  <c r="AE14" i="17"/>
  <c r="AI14" i="17" s="1"/>
  <c r="T15" i="17"/>
  <c r="S25" i="17"/>
  <c r="Z24" i="16"/>
  <c r="AD24" i="16" s="1"/>
  <c r="V25" i="16" s="1"/>
  <c r="Y23" i="16"/>
  <c r="AC23" i="16" s="1"/>
  <c r="U24" i="16" s="1"/>
  <c r="R27" i="16"/>
  <c r="Q27" i="16"/>
  <c r="W14" i="16"/>
  <c r="X14" i="16"/>
  <c r="R28" i="16"/>
  <c r="Q28" i="16"/>
  <c r="S28" i="16" s="1"/>
  <c r="AI13" i="16"/>
  <c r="P29" i="16"/>
  <c r="O28" i="16"/>
  <c r="I29" i="16"/>
  <c r="N29" i="16" s="1"/>
  <c r="K31" i="16"/>
  <c r="M30" i="16"/>
  <c r="Z25" i="15"/>
  <c r="AD25" i="15" s="1"/>
  <c r="V26" i="15" s="1"/>
  <c r="Y24" i="15"/>
  <c r="AC24" i="15" s="1"/>
  <c r="U25" i="15" s="1"/>
  <c r="K30" i="15"/>
  <c r="M29" i="15"/>
  <c r="P28" i="15"/>
  <c r="N28" i="15"/>
  <c r="O28" i="15"/>
  <c r="I29" i="15"/>
  <c r="R27" i="15"/>
  <c r="Q27" i="15"/>
  <c r="AB14" i="15"/>
  <c r="AA14" i="15"/>
  <c r="Y22" i="14"/>
  <c r="AC22" i="14" s="1"/>
  <c r="U23" i="14" s="1"/>
  <c r="S24" i="14"/>
  <c r="W14" i="14"/>
  <c r="X14" i="14"/>
  <c r="K30" i="14"/>
  <c r="M29" i="14"/>
  <c r="R25" i="14"/>
  <c r="Q25" i="14"/>
  <c r="AI13" i="14"/>
  <c r="O26" i="14"/>
  <c r="I27" i="14"/>
  <c r="N26" i="14"/>
  <c r="P28" i="14"/>
  <c r="V24" i="14"/>
  <c r="Z23" i="13"/>
  <c r="AD23" i="13" s="1"/>
  <c r="V24" i="13" s="1"/>
  <c r="P32" i="13"/>
  <c r="Y25" i="13"/>
  <c r="AC25" i="13" s="1"/>
  <c r="U26" i="13" s="1"/>
  <c r="S25" i="13"/>
  <c r="R26" i="13"/>
  <c r="Q26" i="13"/>
  <c r="K34" i="13"/>
  <c r="M34" i="13" s="1"/>
  <c r="M33" i="13"/>
  <c r="AE14" i="13"/>
  <c r="AI14" i="13" s="1"/>
  <c r="T15" i="13"/>
  <c r="O27" i="13"/>
  <c r="I28" i="13"/>
  <c r="N27" i="13"/>
  <c r="Y22" i="10"/>
  <c r="AC22" i="10" s="1"/>
  <c r="U23" i="10" s="1"/>
  <c r="Z23" i="10"/>
  <c r="AD23" i="10" s="1"/>
  <c r="V24" i="10" s="1"/>
  <c r="K33" i="10"/>
  <c r="M32" i="10"/>
  <c r="P31" i="10"/>
  <c r="S26" i="10"/>
  <c r="AE13" i="10"/>
  <c r="T14" i="10"/>
  <c r="I29" i="10"/>
  <c r="O28" i="10"/>
  <c r="N28" i="10"/>
  <c r="Q27" i="10"/>
  <c r="R27" i="10"/>
  <c r="Y23" i="9"/>
  <c r="AC23" i="9" s="1"/>
  <c r="U24" i="9" s="1"/>
  <c r="Z23" i="9"/>
  <c r="AD23" i="9" s="1"/>
  <c r="V24" i="9" s="1"/>
  <c r="AI13" i="9"/>
  <c r="O26" i="9"/>
  <c r="I27" i="9"/>
  <c r="N26" i="9"/>
  <c r="P28" i="9"/>
  <c r="K30" i="9"/>
  <c r="M29" i="9"/>
  <c r="S24" i="9"/>
  <c r="R25" i="9"/>
  <c r="Q25" i="9"/>
  <c r="W14" i="9"/>
  <c r="X14" i="9"/>
  <c r="Y22" i="8"/>
  <c r="AC22" i="8" s="1"/>
  <c r="U23" i="8" s="1"/>
  <c r="P28" i="8"/>
  <c r="I26" i="8"/>
  <c r="O25" i="8"/>
  <c r="N25" i="8"/>
  <c r="AE13" i="8"/>
  <c r="T14" i="8"/>
  <c r="K30" i="8"/>
  <c r="M29" i="8"/>
  <c r="S23" i="8"/>
  <c r="Q24" i="8"/>
  <c r="R24" i="8"/>
  <c r="Z23" i="8"/>
  <c r="AD23" i="8" s="1"/>
  <c r="V24" i="8" s="1"/>
  <c r="Z22" i="7"/>
  <c r="AD22" i="7" s="1"/>
  <c r="V23" i="7" s="1"/>
  <c r="O25" i="7"/>
  <c r="I26" i="7"/>
  <c r="N25" i="7"/>
  <c r="AI13" i="7"/>
  <c r="Y23" i="7"/>
  <c r="AC23" i="7" s="1"/>
  <c r="U24" i="7" s="1"/>
  <c r="S23" i="7"/>
  <c r="W14" i="7"/>
  <c r="X14" i="7"/>
  <c r="P27" i="7"/>
  <c r="R24" i="7"/>
  <c r="Q24" i="7"/>
  <c r="K29" i="7"/>
  <c r="M28" i="7"/>
  <c r="Y22" i="6"/>
  <c r="AC22" i="6" s="1"/>
  <c r="U23" i="6" s="1"/>
  <c r="AI13" i="6"/>
  <c r="K29" i="6"/>
  <c r="M28" i="6"/>
  <c r="S23" i="6"/>
  <c r="P27" i="6"/>
  <c r="R24" i="6"/>
  <c r="Q24" i="6"/>
  <c r="Z23" i="6"/>
  <c r="AD23" i="6" s="1"/>
  <c r="V24" i="6" s="1"/>
  <c r="O25" i="6"/>
  <c r="I26" i="6"/>
  <c r="N25" i="6"/>
  <c r="W14" i="6"/>
  <c r="X14" i="6"/>
  <c r="K30" i="5"/>
  <c r="M29" i="5"/>
  <c r="U24" i="5"/>
  <c r="O26" i="5"/>
  <c r="I27" i="5"/>
  <c r="N26" i="5"/>
  <c r="AE13" i="5"/>
  <c r="T14" i="5"/>
  <c r="R25" i="5"/>
  <c r="Q25" i="5"/>
  <c r="V24" i="5"/>
  <c r="P28" i="5"/>
  <c r="S24" i="5"/>
  <c r="K31" i="4"/>
  <c r="M30" i="4"/>
  <c r="Z24" i="4"/>
  <c r="AD24" i="4" s="1"/>
  <c r="V25" i="4" s="1"/>
  <c r="P29" i="4"/>
  <c r="AI13" i="4"/>
  <c r="O27" i="4"/>
  <c r="I28" i="4"/>
  <c r="N27" i="4"/>
  <c r="W14" i="4"/>
  <c r="X14" i="4"/>
  <c r="U25" i="4"/>
  <c r="Y25" i="4" s="1"/>
  <c r="AC25" i="4" s="1"/>
  <c r="R26" i="4"/>
  <c r="Q26" i="4"/>
  <c r="S25" i="4"/>
  <c r="Y21" i="3"/>
  <c r="AC21" i="3" s="1"/>
  <c r="U22" i="3" s="1"/>
  <c r="Z23" i="3"/>
  <c r="AD23" i="3" s="1"/>
  <c r="V24" i="3" s="1"/>
  <c r="AA13" i="3"/>
  <c r="AB13" i="3"/>
  <c r="P26" i="3"/>
  <c r="O25" i="3"/>
  <c r="I26" i="3"/>
  <c r="R25" i="3"/>
  <c r="Q25" i="3"/>
  <c r="K28" i="3"/>
  <c r="M27" i="3"/>
  <c r="S24" i="3"/>
  <c r="Y21" i="2"/>
  <c r="AC21" i="2" s="1"/>
  <c r="U22" i="2" s="1"/>
  <c r="Z22" i="2"/>
  <c r="AD22" i="2" s="1"/>
  <c r="V23" i="2" s="1"/>
  <c r="W14" i="2"/>
  <c r="X14" i="2"/>
  <c r="S24" i="2"/>
  <c r="Q25" i="2"/>
  <c r="R25" i="2"/>
  <c r="I27" i="2"/>
  <c r="O26" i="2"/>
  <c r="N26" i="2"/>
  <c r="AI13" i="2"/>
  <c r="Y21" i="1"/>
  <c r="AC21" i="1" s="1"/>
  <c r="U22" i="1" s="1"/>
  <c r="S22" i="1"/>
  <c r="P29" i="1"/>
  <c r="O24" i="1"/>
  <c r="I25" i="1"/>
  <c r="N24" i="1"/>
  <c r="M30" i="1"/>
  <c r="K31" i="1"/>
  <c r="AB13" i="1"/>
  <c r="AA13" i="1"/>
  <c r="Q23" i="1"/>
  <c r="R23" i="1"/>
  <c r="Z22" i="1"/>
  <c r="AD22" i="1" s="1"/>
  <c r="V23" i="1" s="1"/>
  <c r="Y25" i="17" l="1"/>
  <c r="AC25" i="17" s="1"/>
  <c r="U26" i="17" s="1"/>
  <c r="Y26" i="17" s="1"/>
  <c r="AC26" i="17" s="1"/>
  <c r="K32" i="17"/>
  <c r="M31" i="17"/>
  <c r="P30" i="17"/>
  <c r="S26" i="17"/>
  <c r="R27" i="17"/>
  <c r="Q27" i="17"/>
  <c r="V26" i="17"/>
  <c r="Z26" i="17" s="1"/>
  <c r="AD26" i="17" s="1"/>
  <c r="W15" i="17"/>
  <c r="X15" i="17"/>
  <c r="O28" i="17"/>
  <c r="I29" i="17"/>
  <c r="N28" i="17"/>
  <c r="Y24" i="16"/>
  <c r="AC24" i="16" s="1"/>
  <c r="U25" i="16" s="1"/>
  <c r="Z25" i="16"/>
  <c r="AD25" i="16" s="1"/>
  <c r="V26" i="16" s="1"/>
  <c r="P30" i="16"/>
  <c r="S27" i="16"/>
  <c r="K32" i="16"/>
  <c r="M31" i="16"/>
  <c r="AB14" i="16"/>
  <c r="AA14" i="16"/>
  <c r="R29" i="16"/>
  <c r="Q29" i="16"/>
  <c r="O29" i="16"/>
  <c r="I30" i="16"/>
  <c r="N30" i="16" s="1"/>
  <c r="Y25" i="15"/>
  <c r="AC25" i="15" s="1"/>
  <c r="U26" i="15" s="1"/>
  <c r="Z26" i="15"/>
  <c r="AD26" i="15" s="1"/>
  <c r="V27" i="15" s="1"/>
  <c r="S28" i="15"/>
  <c r="M30" i="15"/>
  <c r="K31" i="15"/>
  <c r="R28" i="15"/>
  <c r="Q28" i="15"/>
  <c r="AE14" i="15"/>
  <c r="AI14" i="15" s="1"/>
  <c r="T15" i="15"/>
  <c r="O29" i="15"/>
  <c r="I30" i="15"/>
  <c r="N29" i="15"/>
  <c r="P29" i="15"/>
  <c r="S27" i="15"/>
  <c r="S25" i="14"/>
  <c r="P29" i="14"/>
  <c r="AA14" i="14"/>
  <c r="AB14" i="14"/>
  <c r="R26" i="14"/>
  <c r="Q26" i="14"/>
  <c r="K31" i="14"/>
  <c r="M30" i="14"/>
  <c r="O27" i="14"/>
  <c r="I28" i="14"/>
  <c r="N27" i="14"/>
  <c r="Z24" i="14"/>
  <c r="AD24" i="14" s="1"/>
  <c r="V25" i="14" s="1"/>
  <c r="Y23" i="14"/>
  <c r="AC23" i="14" s="1"/>
  <c r="U24" i="14" s="1"/>
  <c r="Z24" i="13"/>
  <c r="AD24" i="13" s="1"/>
  <c r="V25" i="13" s="1"/>
  <c r="W15" i="13"/>
  <c r="X15" i="13"/>
  <c r="Q27" i="13"/>
  <c r="R27" i="13"/>
  <c r="P34" i="13"/>
  <c r="O28" i="13"/>
  <c r="N28" i="13"/>
  <c r="P33" i="13"/>
  <c r="Y26" i="13"/>
  <c r="AC26" i="13" s="1"/>
  <c r="U27" i="13" s="1"/>
  <c r="S26" i="13"/>
  <c r="Z24" i="10"/>
  <c r="AD24" i="10" s="1"/>
  <c r="V25" i="10" s="1"/>
  <c r="Y23" i="10"/>
  <c r="AC23" i="10" s="1"/>
  <c r="U24" i="10" s="1"/>
  <c r="W14" i="10"/>
  <c r="X14" i="10"/>
  <c r="AI13" i="10"/>
  <c r="K34" i="10"/>
  <c r="M34" i="10" s="1"/>
  <c r="M33" i="10"/>
  <c r="I30" i="10"/>
  <c r="O29" i="10"/>
  <c r="N29" i="10"/>
  <c r="S27" i="10"/>
  <c r="P32" i="10"/>
  <c r="Q28" i="10"/>
  <c r="R28" i="10"/>
  <c r="Z24" i="9"/>
  <c r="AD24" i="9" s="1"/>
  <c r="V25" i="9" s="1"/>
  <c r="Y24" i="9"/>
  <c r="AC24" i="9" s="1"/>
  <c r="U25" i="9" s="1"/>
  <c r="O27" i="9"/>
  <c r="I28" i="9"/>
  <c r="N27" i="9"/>
  <c r="P29" i="9"/>
  <c r="M30" i="9"/>
  <c r="K31" i="9"/>
  <c r="AB14" i="9"/>
  <c r="AA14" i="9"/>
  <c r="S25" i="9"/>
  <c r="R26" i="9"/>
  <c r="Q26" i="9"/>
  <c r="Y23" i="8"/>
  <c r="AC23" i="8" s="1"/>
  <c r="U24" i="8" s="1"/>
  <c r="O26" i="8"/>
  <c r="I27" i="8"/>
  <c r="N26" i="8"/>
  <c r="S24" i="8"/>
  <c r="P29" i="8"/>
  <c r="R25" i="8"/>
  <c r="Q25" i="8"/>
  <c r="K31" i="8"/>
  <c r="M30" i="8"/>
  <c r="W14" i="8"/>
  <c r="X14" i="8"/>
  <c r="Z24" i="8"/>
  <c r="AD24" i="8" s="1"/>
  <c r="V25" i="8" s="1"/>
  <c r="AI13" i="8"/>
  <c r="Z23" i="7"/>
  <c r="AD23" i="7" s="1"/>
  <c r="V24" i="7" s="1"/>
  <c r="R25" i="7"/>
  <c r="Q25" i="7"/>
  <c r="K30" i="7"/>
  <c r="M29" i="7"/>
  <c r="I27" i="7"/>
  <c r="O26" i="7"/>
  <c r="N26" i="7"/>
  <c r="P28" i="7"/>
  <c r="Y24" i="7"/>
  <c r="AC24" i="7" s="1"/>
  <c r="U25" i="7" s="1"/>
  <c r="S24" i="7"/>
  <c r="AB14" i="7"/>
  <c r="AA14" i="7"/>
  <c r="Y23" i="6"/>
  <c r="AC23" i="6" s="1"/>
  <c r="U24" i="6" s="1"/>
  <c r="P28" i="6"/>
  <c r="AB14" i="6"/>
  <c r="AA14" i="6"/>
  <c r="K30" i="6"/>
  <c r="M29" i="6"/>
  <c r="S24" i="6"/>
  <c r="Z24" i="6"/>
  <c r="AD24" i="6" s="1"/>
  <c r="V25" i="6" s="1"/>
  <c r="R25" i="6"/>
  <c r="Q25" i="6"/>
  <c r="O26" i="6"/>
  <c r="I27" i="6"/>
  <c r="N26" i="6"/>
  <c r="O27" i="5"/>
  <c r="I28" i="5"/>
  <c r="N27" i="5"/>
  <c r="S25" i="5"/>
  <c r="P29" i="5"/>
  <c r="K31" i="5"/>
  <c r="M30" i="5"/>
  <c r="Y24" i="5"/>
  <c r="AC24" i="5" s="1"/>
  <c r="U25" i="5" s="1"/>
  <c r="AI13" i="5"/>
  <c r="W14" i="5"/>
  <c r="X14" i="5"/>
  <c r="Q26" i="5"/>
  <c r="R26" i="5"/>
  <c r="Z24" i="5"/>
  <c r="AD24" i="5" s="1"/>
  <c r="V25" i="5" s="1"/>
  <c r="Z25" i="4"/>
  <c r="AD25" i="4" s="1"/>
  <c r="V26" i="4" s="1"/>
  <c r="R27" i="4"/>
  <c r="Q27" i="4"/>
  <c r="AB14" i="4"/>
  <c r="AA14" i="4"/>
  <c r="S26" i="4"/>
  <c r="O28" i="4"/>
  <c r="I29" i="4"/>
  <c r="N28" i="4"/>
  <c r="U26" i="4"/>
  <c r="P30" i="4"/>
  <c r="K32" i="4"/>
  <c r="M31" i="4"/>
  <c r="S25" i="3"/>
  <c r="Z24" i="3"/>
  <c r="AD24" i="3" s="1"/>
  <c r="V25" i="3" s="1"/>
  <c r="Y22" i="3"/>
  <c r="AC22" i="3" s="1"/>
  <c r="U23" i="3" s="1"/>
  <c r="P27" i="3"/>
  <c r="K29" i="3"/>
  <c r="M28" i="3"/>
  <c r="AE13" i="3"/>
  <c r="T14" i="3"/>
  <c r="O26" i="3"/>
  <c r="I27" i="3"/>
  <c r="N27" i="3" s="1"/>
  <c r="N26" i="3"/>
  <c r="Z23" i="2"/>
  <c r="AD23" i="2" s="1"/>
  <c r="V24" i="2" s="1"/>
  <c r="Y22" i="2"/>
  <c r="AC22" i="2" s="1"/>
  <c r="U23" i="2" s="1"/>
  <c r="AB14" i="2"/>
  <c r="AA14" i="2"/>
  <c r="R26" i="2"/>
  <c r="Q26" i="2"/>
  <c r="O27" i="2"/>
  <c r="I28" i="2"/>
  <c r="N27" i="2"/>
  <c r="S25" i="2"/>
  <c r="Y22" i="1"/>
  <c r="AC22" i="1" s="1"/>
  <c r="U23" i="1" s="1"/>
  <c r="P30" i="1"/>
  <c r="AE13" i="1"/>
  <c r="T14" i="1"/>
  <c r="Z23" i="1"/>
  <c r="AD23" i="1" s="1"/>
  <c r="V24" i="1" s="1"/>
  <c r="Q24" i="1"/>
  <c r="R24" i="1"/>
  <c r="M31" i="1"/>
  <c r="K32" i="1"/>
  <c r="S23" i="1"/>
  <c r="O25" i="1"/>
  <c r="I26" i="1"/>
  <c r="N25" i="1"/>
  <c r="V27" i="17" l="1"/>
  <c r="Z27" i="17" s="1"/>
  <c r="AD27" i="17" s="1"/>
  <c r="S27" i="17"/>
  <c r="P31" i="17"/>
  <c r="O29" i="17"/>
  <c r="I30" i="17"/>
  <c r="N29" i="17"/>
  <c r="K33" i="17"/>
  <c r="M32" i="17"/>
  <c r="R28" i="17"/>
  <c r="Q28" i="17"/>
  <c r="AB15" i="17"/>
  <c r="AA15" i="17"/>
  <c r="U27" i="17"/>
  <c r="Y27" i="17" s="1"/>
  <c r="AC27" i="17" s="1"/>
  <c r="Z26" i="16"/>
  <c r="AD26" i="16" s="1"/>
  <c r="V27" i="16" s="1"/>
  <c r="Y25" i="16"/>
  <c r="AC25" i="16" s="1"/>
  <c r="U26" i="16" s="1"/>
  <c r="R30" i="16"/>
  <c r="Q30" i="16"/>
  <c r="AE14" i="16"/>
  <c r="AI14" i="16" s="1"/>
  <c r="T15" i="16"/>
  <c r="S29" i="16"/>
  <c r="P31" i="16"/>
  <c r="I31" i="16"/>
  <c r="N31" i="16" s="1"/>
  <c r="O30" i="16"/>
  <c r="K33" i="16"/>
  <c r="M32" i="16"/>
  <c r="Z27" i="15"/>
  <c r="AD27" i="15" s="1"/>
  <c r="V28" i="15" s="1"/>
  <c r="Y26" i="15"/>
  <c r="AC26" i="15" s="1"/>
  <c r="U27" i="15" s="1"/>
  <c r="W15" i="15"/>
  <c r="X15" i="15"/>
  <c r="I31" i="15"/>
  <c r="O30" i="15"/>
  <c r="P30" i="15"/>
  <c r="N30" i="15"/>
  <c r="K32" i="15"/>
  <c r="M31" i="15"/>
  <c r="R29" i="15"/>
  <c r="Q29" i="15"/>
  <c r="Y24" i="14"/>
  <c r="AC24" i="14" s="1"/>
  <c r="U25" i="14" s="1"/>
  <c r="O28" i="14"/>
  <c r="I29" i="14"/>
  <c r="N28" i="14"/>
  <c r="R27" i="14"/>
  <c r="Q27" i="14"/>
  <c r="P30" i="14"/>
  <c r="K32" i="14"/>
  <c r="M31" i="14"/>
  <c r="AE14" i="14"/>
  <c r="AI14" i="14" s="1"/>
  <c r="T15" i="14"/>
  <c r="Z25" i="14"/>
  <c r="AD25" i="14" s="1"/>
  <c r="V26" i="14" s="1"/>
  <c r="S26" i="14"/>
  <c r="Z25" i="13"/>
  <c r="AD25" i="13" s="1"/>
  <c r="V26" i="13" s="1"/>
  <c r="AB15" i="13"/>
  <c r="AA15" i="13"/>
  <c r="O29" i="13"/>
  <c r="I30" i="13"/>
  <c r="N29" i="13"/>
  <c r="R28" i="13"/>
  <c r="Q28" i="13"/>
  <c r="Y27" i="13"/>
  <c r="AC27" i="13" s="1"/>
  <c r="U28" i="13" s="1"/>
  <c r="S27" i="13"/>
  <c r="Y24" i="10"/>
  <c r="AC24" i="10" s="1"/>
  <c r="U25" i="10" s="1"/>
  <c r="Z25" i="10"/>
  <c r="AD25" i="10" s="1"/>
  <c r="V26" i="10" s="1"/>
  <c r="P33" i="10"/>
  <c r="P34" i="10"/>
  <c r="O30" i="10"/>
  <c r="I31" i="10"/>
  <c r="N30" i="10"/>
  <c r="S28" i="10"/>
  <c r="R29" i="10"/>
  <c r="Q29" i="10"/>
  <c r="AB14" i="10"/>
  <c r="AA14" i="10"/>
  <c r="Y25" i="9"/>
  <c r="AC25" i="9" s="1"/>
  <c r="U26" i="9" s="1"/>
  <c r="Z25" i="9"/>
  <c r="AD25" i="9" s="1"/>
  <c r="V26" i="9" s="1"/>
  <c r="R27" i="9"/>
  <c r="Q27" i="9"/>
  <c r="O28" i="9"/>
  <c r="I29" i="9"/>
  <c r="N28" i="9"/>
  <c r="AE14" i="9"/>
  <c r="AI14" i="9" s="1"/>
  <c r="T15" i="9"/>
  <c r="K32" i="9"/>
  <c r="M31" i="9"/>
  <c r="P30" i="9"/>
  <c r="S26" i="9"/>
  <c r="Y24" i="8"/>
  <c r="AC24" i="8" s="1"/>
  <c r="U25" i="8" s="1"/>
  <c r="K32" i="8"/>
  <c r="M31" i="8"/>
  <c r="I28" i="8"/>
  <c r="O27" i="8"/>
  <c r="N27" i="8"/>
  <c r="Q26" i="8"/>
  <c r="R26" i="8"/>
  <c r="S25" i="8"/>
  <c r="AB14" i="8"/>
  <c r="AA14" i="8"/>
  <c r="Z25" i="8"/>
  <c r="AD25" i="8" s="1"/>
  <c r="V26" i="8" s="1"/>
  <c r="P30" i="8"/>
  <c r="Z24" i="7"/>
  <c r="AD24" i="7" s="1"/>
  <c r="V25" i="7" s="1"/>
  <c r="Y25" i="7"/>
  <c r="AC25" i="7" s="1"/>
  <c r="U26" i="7" s="1"/>
  <c r="S25" i="7"/>
  <c r="R26" i="7"/>
  <c r="Q26" i="7"/>
  <c r="M30" i="7"/>
  <c r="K31" i="7"/>
  <c r="O27" i="7"/>
  <c r="I28" i="7"/>
  <c r="N27" i="7"/>
  <c r="AE14" i="7"/>
  <c r="AI14" i="7" s="1"/>
  <c r="T15" i="7"/>
  <c r="P29" i="7"/>
  <c r="Y24" i="6"/>
  <c r="AC24" i="6" s="1"/>
  <c r="U25" i="6" s="1"/>
  <c r="Y25" i="6" s="1"/>
  <c r="AC25" i="6" s="1"/>
  <c r="S25" i="6"/>
  <c r="AE14" i="6"/>
  <c r="AI14" i="6" s="1"/>
  <c r="T15" i="6"/>
  <c r="Q26" i="6"/>
  <c r="R26" i="6"/>
  <c r="K31" i="6"/>
  <c r="M30" i="6"/>
  <c r="Z25" i="6"/>
  <c r="AD25" i="6" s="1"/>
  <c r="V26" i="6" s="1"/>
  <c r="O27" i="6"/>
  <c r="I28" i="6"/>
  <c r="N27" i="6"/>
  <c r="P29" i="6"/>
  <c r="Y25" i="5"/>
  <c r="AC25" i="5" s="1"/>
  <c r="U26" i="5" s="1"/>
  <c r="Z25" i="5"/>
  <c r="AD25" i="5" s="1"/>
  <c r="V26" i="5" s="1"/>
  <c r="P30" i="5"/>
  <c r="R27" i="5"/>
  <c r="Q27" i="5"/>
  <c r="AB14" i="5"/>
  <c r="AA14" i="5"/>
  <c r="S26" i="5"/>
  <c r="K32" i="5"/>
  <c r="M31" i="5"/>
  <c r="O28" i="5"/>
  <c r="I29" i="5"/>
  <c r="N28" i="5"/>
  <c r="Z26" i="4"/>
  <c r="AD26" i="4" s="1"/>
  <c r="V27" i="4" s="1"/>
  <c r="AE14" i="4"/>
  <c r="AI14" i="4" s="1"/>
  <c r="T15" i="4"/>
  <c r="P31" i="4"/>
  <c r="R28" i="4"/>
  <c r="Q28" i="4"/>
  <c r="O29" i="4"/>
  <c r="I30" i="4"/>
  <c r="N29" i="4"/>
  <c r="S27" i="4"/>
  <c r="K33" i="4"/>
  <c r="M32" i="4"/>
  <c r="Y26" i="4"/>
  <c r="AC26" i="4" s="1"/>
  <c r="U27" i="4" s="1"/>
  <c r="Y23" i="3"/>
  <c r="AC23" i="3" s="1"/>
  <c r="U24" i="3" s="1"/>
  <c r="R27" i="3"/>
  <c r="Q27" i="3"/>
  <c r="Z25" i="3"/>
  <c r="AD25" i="3" s="1"/>
  <c r="V26" i="3" s="1"/>
  <c r="S27" i="3"/>
  <c r="O27" i="3"/>
  <c r="I28" i="3"/>
  <c r="W14" i="3"/>
  <c r="X14" i="3"/>
  <c r="AI13" i="3"/>
  <c r="K30" i="3"/>
  <c r="M29" i="3"/>
  <c r="R26" i="3"/>
  <c r="Q26" i="3"/>
  <c r="N28" i="3"/>
  <c r="P28" i="3"/>
  <c r="Y23" i="2"/>
  <c r="AC23" i="2" s="1"/>
  <c r="U24" i="2" s="1"/>
  <c r="Z24" i="2"/>
  <c r="AD24" i="2" s="1"/>
  <c r="V25" i="2" s="1"/>
  <c r="S26" i="2"/>
  <c r="AE14" i="2"/>
  <c r="AI14" i="2" s="1"/>
  <c r="T15" i="2"/>
  <c r="Q27" i="2"/>
  <c r="R27" i="2"/>
  <c r="I29" i="2"/>
  <c r="O28" i="2"/>
  <c r="N28" i="2"/>
  <c r="Y23" i="1"/>
  <c r="AC23" i="1" s="1"/>
  <c r="U24" i="1" s="1"/>
  <c r="AI13" i="1"/>
  <c r="Z24" i="1"/>
  <c r="AD24" i="1" s="1"/>
  <c r="V25" i="1" s="1"/>
  <c r="Q25" i="1"/>
  <c r="R25" i="1"/>
  <c r="K33" i="1"/>
  <c r="M32" i="1"/>
  <c r="W14" i="1"/>
  <c r="X14" i="1"/>
  <c r="P31" i="1"/>
  <c r="S24" i="1"/>
  <c r="O26" i="1"/>
  <c r="I27" i="1"/>
  <c r="N26" i="1"/>
  <c r="S28" i="17" l="1"/>
  <c r="AE15" i="17"/>
  <c r="AI15" i="17" s="1"/>
  <c r="T16" i="17"/>
  <c r="P32" i="17"/>
  <c r="K34" i="17"/>
  <c r="M34" i="17" s="1"/>
  <c r="M33" i="17"/>
  <c r="U28" i="17"/>
  <c r="R29" i="17"/>
  <c r="Q29" i="17"/>
  <c r="I31" i="17"/>
  <c r="O30" i="17"/>
  <c r="N30" i="17"/>
  <c r="V28" i="17"/>
  <c r="Z28" i="17" s="1"/>
  <c r="AD28" i="17" s="1"/>
  <c r="S29" i="15"/>
  <c r="Y26" i="16"/>
  <c r="AC26" i="16" s="1"/>
  <c r="U27" i="16" s="1"/>
  <c r="Q31" i="16"/>
  <c r="R31" i="16"/>
  <c r="S31" i="16" s="1"/>
  <c r="Z27" i="16"/>
  <c r="AD27" i="16" s="1"/>
  <c r="V28" i="16" s="1"/>
  <c r="W15" i="16"/>
  <c r="X15" i="16"/>
  <c r="O31" i="16"/>
  <c r="I32" i="16"/>
  <c r="N32" i="16" s="1"/>
  <c r="P32" i="16"/>
  <c r="K34" i="16"/>
  <c r="M34" i="16" s="1"/>
  <c r="M33" i="16"/>
  <c r="S30" i="16"/>
  <c r="Y27" i="15"/>
  <c r="AC27" i="15" s="1"/>
  <c r="U28" i="15" s="1"/>
  <c r="Z28" i="15"/>
  <c r="AD28" i="15" s="1"/>
  <c r="V29" i="15" s="1"/>
  <c r="AB15" i="15"/>
  <c r="AA15" i="15"/>
  <c r="O31" i="15"/>
  <c r="I32" i="15"/>
  <c r="P31" i="15"/>
  <c r="N31" i="15"/>
  <c r="R30" i="15"/>
  <c r="Q30" i="15"/>
  <c r="S30" i="15" s="1"/>
  <c r="K33" i="15"/>
  <c r="M32" i="15"/>
  <c r="Z26" i="14"/>
  <c r="AD26" i="14" s="1"/>
  <c r="V27" i="14" s="1"/>
  <c r="Y25" i="14"/>
  <c r="AC25" i="14" s="1"/>
  <c r="U26" i="14" s="1"/>
  <c r="W15" i="14"/>
  <c r="X15" i="14"/>
  <c r="P31" i="14"/>
  <c r="R28" i="14"/>
  <c r="Q28" i="14"/>
  <c r="K33" i="14"/>
  <c r="M32" i="14"/>
  <c r="O29" i="14"/>
  <c r="I30" i="14"/>
  <c r="N29" i="14"/>
  <c r="S27" i="14"/>
  <c r="Z26" i="13"/>
  <c r="AD26" i="13" s="1"/>
  <c r="V27" i="13" s="1"/>
  <c r="I31" i="13"/>
  <c r="O30" i="13"/>
  <c r="N30" i="13"/>
  <c r="AE15" i="13"/>
  <c r="AI15" i="13" s="1"/>
  <c r="T16" i="13"/>
  <c r="Q29" i="13"/>
  <c r="R29" i="13"/>
  <c r="Y28" i="13"/>
  <c r="AC28" i="13" s="1"/>
  <c r="U29" i="13" s="1"/>
  <c r="S28" i="13"/>
  <c r="Z26" i="10"/>
  <c r="AD26" i="10" s="1"/>
  <c r="V27" i="10" s="1"/>
  <c r="Y25" i="10"/>
  <c r="AC25" i="10" s="1"/>
  <c r="U26" i="10" s="1"/>
  <c r="I32" i="10"/>
  <c r="O31" i="10"/>
  <c r="N31" i="10"/>
  <c r="AE14" i="10"/>
  <c r="AI14" i="10" s="1"/>
  <c r="T15" i="10"/>
  <c r="S29" i="10"/>
  <c r="Q30" i="10"/>
  <c r="R30" i="10"/>
  <c r="Z26" i="9"/>
  <c r="AD26" i="9" s="1"/>
  <c r="V27" i="9" s="1"/>
  <c r="Y26" i="9"/>
  <c r="AC26" i="9" s="1"/>
  <c r="U27" i="9" s="1"/>
  <c r="S27" i="9"/>
  <c r="P31" i="9"/>
  <c r="K33" i="9"/>
  <c r="M32" i="9"/>
  <c r="W15" i="9"/>
  <c r="X15" i="9"/>
  <c r="O29" i="9"/>
  <c r="I30" i="9"/>
  <c r="N29" i="9"/>
  <c r="R28" i="9"/>
  <c r="Q28" i="9"/>
  <c r="Y25" i="8"/>
  <c r="AC25" i="8" s="1"/>
  <c r="U26" i="8" s="1"/>
  <c r="R27" i="8"/>
  <c r="Q27" i="8"/>
  <c r="O28" i="8"/>
  <c r="I29" i="8"/>
  <c r="N28" i="8"/>
  <c r="AE14" i="8"/>
  <c r="AI14" i="8" s="1"/>
  <c r="T15" i="8"/>
  <c r="Z26" i="8"/>
  <c r="AD26" i="8" s="1"/>
  <c r="V27" i="8" s="1"/>
  <c r="P31" i="8"/>
  <c r="K33" i="8"/>
  <c r="M32" i="8"/>
  <c r="S26" i="8"/>
  <c r="Z25" i="7"/>
  <c r="AD25" i="7" s="1"/>
  <c r="V26" i="7" s="1"/>
  <c r="Y26" i="7"/>
  <c r="AC26" i="7" s="1"/>
  <c r="U27" i="7" s="1"/>
  <c r="S26" i="7"/>
  <c r="K32" i="7"/>
  <c r="M31" i="7"/>
  <c r="R27" i="7"/>
  <c r="Q27" i="7"/>
  <c r="I29" i="7"/>
  <c r="O28" i="7"/>
  <c r="N28" i="7"/>
  <c r="P30" i="7"/>
  <c r="W15" i="7"/>
  <c r="X15" i="7"/>
  <c r="Z26" i="6"/>
  <c r="AD26" i="6" s="1"/>
  <c r="S26" i="6"/>
  <c r="R27" i="6"/>
  <c r="Z27" i="6" s="1"/>
  <c r="AD27" i="6" s="1"/>
  <c r="Q27" i="6"/>
  <c r="W15" i="6"/>
  <c r="X15" i="6"/>
  <c r="O28" i="6"/>
  <c r="I29" i="6"/>
  <c r="N28" i="6"/>
  <c r="V27" i="6"/>
  <c r="P30" i="6"/>
  <c r="K32" i="6"/>
  <c r="M31" i="6"/>
  <c r="U26" i="6"/>
  <c r="Z26" i="5"/>
  <c r="AD26" i="5" s="1"/>
  <c r="V27" i="5" s="1"/>
  <c r="Z27" i="5" s="1"/>
  <c r="AD27" i="5" s="1"/>
  <c r="AE14" i="5"/>
  <c r="AI14" i="5" s="1"/>
  <c r="T15" i="5"/>
  <c r="K33" i="5"/>
  <c r="M32" i="5"/>
  <c r="S27" i="5"/>
  <c r="P31" i="5"/>
  <c r="R28" i="5"/>
  <c r="Q28" i="5"/>
  <c r="O29" i="5"/>
  <c r="I30" i="5"/>
  <c r="N29" i="5"/>
  <c r="Y26" i="5"/>
  <c r="AC26" i="5" s="1"/>
  <c r="U27" i="5" s="1"/>
  <c r="Y27" i="4"/>
  <c r="AC27" i="4" s="1"/>
  <c r="U28" i="4" s="1"/>
  <c r="Z27" i="4"/>
  <c r="AD27" i="4" s="1"/>
  <c r="V28" i="4" s="1"/>
  <c r="R29" i="4"/>
  <c r="Q29" i="4"/>
  <c r="S28" i="4"/>
  <c r="W15" i="4"/>
  <c r="X15" i="4"/>
  <c r="P32" i="4"/>
  <c r="O30" i="4"/>
  <c r="I31" i="4"/>
  <c r="N30" i="4"/>
  <c r="K34" i="4"/>
  <c r="M34" i="4" s="1"/>
  <c r="M33" i="4"/>
  <c r="Y24" i="3"/>
  <c r="AC24" i="3" s="1"/>
  <c r="U25" i="3" s="1"/>
  <c r="K31" i="3"/>
  <c r="M30" i="3"/>
  <c r="AA14" i="3"/>
  <c r="AB14" i="3"/>
  <c r="S26" i="3"/>
  <c r="Z26" i="3"/>
  <c r="AD26" i="3" s="1"/>
  <c r="V27" i="3" s="1"/>
  <c r="I29" i="3"/>
  <c r="O28" i="3"/>
  <c r="R28" i="3"/>
  <c r="Q28" i="3"/>
  <c r="S28" i="3" s="1"/>
  <c r="P29" i="3"/>
  <c r="Z25" i="2"/>
  <c r="AD25" i="2" s="1"/>
  <c r="V26" i="2" s="1"/>
  <c r="Y24" i="2"/>
  <c r="AC24" i="2" s="1"/>
  <c r="U25" i="2" s="1"/>
  <c r="R28" i="2"/>
  <c r="Q28" i="2"/>
  <c r="O29" i="2"/>
  <c r="I30" i="2"/>
  <c r="N29" i="2"/>
  <c r="S27" i="2"/>
  <c r="W15" i="2"/>
  <c r="X15" i="2"/>
  <c r="Y24" i="1"/>
  <c r="AC24" i="1" s="1"/>
  <c r="U25" i="1" s="1"/>
  <c r="S25" i="1"/>
  <c r="Q26" i="1"/>
  <c r="R26" i="1"/>
  <c r="I28" i="1"/>
  <c r="O27" i="1"/>
  <c r="N27" i="1"/>
  <c r="AA14" i="1"/>
  <c r="AB14" i="1"/>
  <c r="Z25" i="1"/>
  <c r="AD25" i="1" s="1"/>
  <c r="V26" i="1" s="1"/>
  <c r="P32" i="1"/>
  <c r="M33" i="1"/>
  <c r="K34" i="1"/>
  <c r="M34" i="1" s="1"/>
  <c r="S29" i="17" l="1"/>
  <c r="W16" i="17"/>
  <c r="X16" i="17"/>
  <c r="O31" i="17"/>
  <c r="I32" i="17"/>
  <c r="N31" i="17"/>
  <c r="P33" i="17"/>
  <c r="V29" i="17"/>
  <c r="Z29" i="17" s="1"/>
  <c r="AD29" i="17" s="1"/>
  <c r="P34" i="17"/>
  <c r="R30" i="17"/>
  <c r="Q30" i="17"/>
  <c r="Y28" i="17"/>
  <c r="AC28" i="17" s="1"/>
  <c r="U29" i="17" s="1"/>
  <c r="Z28" i="16"/>
  <c r="AD28" i="16" s="1"/>
  <c r="V29" i="16" s="1"/>
  <c r="R32" i="16"/>
  <c r="Q32" i="16"/>
  <c r="S32" i="16" s="1"/>
  <c r="P33" i="16"/>
  <c r="N33" i="16"/>
  <c r="I33" i="16"/>
  <c r="O32" i="16"/>
  <c r="P34" i="16"/>
  <c r="AB15" i="16"/>
  <c r="AA15" i="16"/>
  <c r="Y27" i="16"/>
  <c r="AC27" i="16" s="1"/>
  <c r="U28" i="16" s="1"/>
  <c r="Z29" i="15"/>
  <c r="AD29" i="15" s="1"/>
  <c r="V30" i="15" s="1"/>
  <c r="Y28" i="15"/>
  <c r="AC28" i="15" s="1"/>
  <c r="U29" i="15" s="1"/>
  <c r="I33" i="15"/>
  <c r="O32" i="15"/>
  <c r="N32" i="15"/>
  <c r="P32" i="15"/>
  <c r="AE15" i="15"/>
  <c r="AI15" i="15" s="1"/>
  <c r="T16" i="15"/>
  <c r="Q31" i="15"/>
  <c r="R31" i="15"/>
  <c r="K34" i="15"/>
  <c r="M34" i="15" s="1"/>
  <c r="M33" i="15"/>
  <c r="Z27" i="14"/>
  <c r="AD27" i="14" s="1"/>
  <c r="V28" i="14" s="1"/>
  <c r="R29" i="14"/>
  <c r="Q29" i="14"/>
  <c r="AA15" i="14"/>
  <c r="AB15" i="14"/>
  <c r="S28" i="14"/>
  <c r="O30" i="14"/>
  <c r="I31" i="14"/>
  <c r="N30" i="14"/>
  <c r="P32" i="14"/>
  <c r="K34" i="14"/>
  <c r="M34" i="14" s="1"/>
  <c r="M33" i="14"/>
  <c r="Y26" i="14"/>
  <c r="AC26" i="14" s="1"/>
  <c r="U27" i="14" s="1"/>
  <c r="Z27" i="13"/>
  <c r="AD27" i="13" s="1"/>
  <c r="V28" i="13" s="1"/>
  <c r="O31" i="13"/>
  <c r="I32" i="13"/>
  <c r="N31" i="13"/>
  <c r="W16" i="13"/>
  <c r="X16" i="13"/>
  <c r="R30" i="13"/>
  <c r="Q30" i="13"/>
  <c r="Y29" i="13"/>
  <c r="AC29" i="13" s="1"/>
  <c r="U30" i="13" s="1"/>
  <c r="S29" i="13"/>
  <c r="Y26" i="10"/>
  <c r="AC26" i="10" s="1"/>
  <c r="U27" i="10" s="1"/>
  <c r="Z27" i="10"/>
  <c r="AD27" i="10" s="1"/>
  <c r="V28" i="10" s="1"/>
  <c r="I33" i="10"/>
  <c r="O32" i="10"/>
  <c r="N32" i="10"/>
  <c r="R31" i="10"/>
  <c r="Q31" i="10"/>
  <c r="S30" i="10"/>
  <c r="W15" i="10"/>
  <c r="X15" i="10"/>
  <c r="Y27" i="9"/>
  <c r="AC27" i="9" s="1"/>
  <c r="U28" i="9" s="1"/>
  <c r="Z27" i="9"/>
  <c r="AD27" i="9" s="1"/>
  <c r="V28" i="9" s="1"/>
  <c r="R29" i="9"/>
  <c r="Q29" i="9"/>
  <c r="AB15" i="9"/>
  <c r="AA15" i="9"/>
  <c r="O30" i="9"/>
  <c r="I31" i="9"/>
  <c r="N30" i="9"/>
  <c r="P32" i="9"/>
  <c r="S28" i="9"/>
  <c r="K34" i="9"/>
  <c r="M34" i="9" s="1"/>
  <c r="M33" i="9"/>
  <c r="Y26" i="8"/>
  <c r="AC26" i="8" s="1"/>
  <c r="U27" i="8" s="1"/>
  <c r="K34" i="8"/>
  <c r="M34" i="8" s="1"/>
  <c r="M33" i="8"/>
  <c r="S27" i="8"/>
  <c r="Q28" i="8"/>
  <c r="R28" i="8"/>
  <c r="W15" i="8"/>
  <c r="X15" i="8"/>
  <c r="Z27" i="8"/>
  <c r="AD27" i="8" s="1"/>
  <c r="V28" i="8" s="1"/>
  <c r="I30" i="8"/>
  <c r="O29" i="8"/>
  <c r="N29" i="8"/>
  <c r="P32" i="8"/>
  <c r="Z26" i="7"/>
  <c r="AD26" i="7" s="1"/>
  <c r="V27" i="7" s="1"/>
  <c r="P31" i="7"/>
  <c r="K33" i="7"/>
  <c r="M32" i="7"/>
  <c r="AA15" i="7"/>
  <c r="AB15" i="7"/>
  <c r="R28" i="7"/>
  <c r="Q28" i="7"/>
  <c r="O29" i="7"/>
  <c r="I30" i="7"/>
  <c r="N29" i="7"/>
  <c r="Y27" i="7"/>
  <c r="AC27" i="7" s="1"/>
  <c r="U28" i="7" s="1"/>
  <c r="S27" i="7"/>
  <c r="S27" i="6"/>
  <c r="AA15" i="6"/>
  <c r="AB15" i="6"/>
  <c r="R28" i="6"/>
  <c r="Q28" i="6"/>
  <c r="K33" i="6"/>
  <c r="M32" i="6"/>
  <c r="V28" i="6"/>
  <c r="P31" i="6"/>
  <c r="O29" i="6"/>
  <c r="I30" i="6"/>
  <c r="N29" i="6"/>
  <c r="Y26" i="6"/>
  <c r="AC26" i="6" s="1"/>
  <c r="U27" i="6" s="1"/>
  <c r="S28" i="5"/>
  <c r="K34" i="5"/>
  <c r="M34" i="5" s="1"/>
  <c r="M33" i="5"/>
  <c r="W15" i="5"/>
  <c r="X15" i="5"/>
  <c r="R29" i="5"/>
  <c r="Q29" i="5"/>
  <c r="O30" i="5"/>
  <c r="I31" i="5"/>
  <c r="N30" i="5"/>
  <c r="P32" i="5"/>
  <c r="Y27" i="5"/>
  <c r="AC27" i="5" s="1"/>
  <c r="U28" i="5" s="1"/>
  <c r="V28" i="5"/>
  <c r="Z28" i="4"/>
  <c r="AD28" i="4" s="1"/>
  <c r="V29" i="4" s="1"/>
  <c r="Y28" i="4"/>
  <c r="AC28" i="4" s="1"/>
  <c r="U29" i="4" s="1"/>
  <c r="O31" i="4"/>
  <c r="I32" i="4"/>
  <c r="N31" i="4"/>
  <c r="S29" i="4"/>
  <c r="AA15" i="4"/>
  <c r="AB15" i="4"/>
  <c r="P34" i="4"/>
  <c r="P33" i="4"/>
  <c r="R30" i="4"/>
  <c r="Q30" i="4"/>
  <c r="Z27" i="3"/>
  <c r="AD27" i="3" s="1"/>
  <c r="V28" i="3" s="1"/>
  <c r="Y25" i="3"/>
  <c r="AC25" i="3" s="1"/>
  <c r="U26" i="3" s="1"/>
  <c r="O29" i="3"/>
  <c r="I30" i="3"/>
  <c r="N30" i="3" s="1"/>
  <c r="AE14" i="3"/>
  <c r="AI14" i="3" s="1"/>
  <c r="T15" i="3"/>
  <c r="P30" i="3"/>
  <c r="K32" i="3"/>
  <c r="M31" i="3"/>
  <c r="N29" i="3"/>
  <c r="Y25" i="2"/>
  <c r="AC25" i="2" s="1"/>
  <c r="U26" i="2" s="1"/>
  <c r="Z26" i="2"/>
  <c r="AD26" i="2" s="1"/>
  <c r="V27" i="2" s="1"/>
  <c r="O30" i="2"/>
  <c r="I31" i="2"/>
  <c r="N30" i="2"/>
  <c r="S28" i="2"/>
  <c r="AB15" i="2"/>
  <c r="AA15" i="2"/>
  <c r="R29" i="2"/>
  <c r="Q29" i="2"/>
  <c r="Y25" i="1"/>
  <c r="AC25" i="1" s="1"/>
  <c r="U26" i="1" s="1"/>
  <c r="AE14" i="1"/>
  <c r="AI14" i="1" s="1"/>
  <c r="T15" i="1"/>
  <c r="Q27" i="1"/>
  <c r="R27" i="1"/>
  <c r="P34" i="1"/>
  <c r="S26" i="1"/>
  <c r="P33" i="1"/>
  <c r="O28" i="1"/>
  <c r="N28" i="1"/>
  <c r="Z26" i="1"/>
  <c r="AD26" i="1" s="1"/>
  <c r="V27" i="1" s="1"/>
  <c r="Y29" i="17" l="1"/>
  <c r="AC29" i="17" s="1"/>
  <c r="U30" i="17" s="1"/>
  <c r="I33" i="17"/>
  <c r="O32" i="17"/>
  <c r="N32" i="17"/>
  <c r="V30" i="17"/>
  <c r="AB16" i="17"/>
  <c r="AA16" i="17"/>
  <c r="S30" i="17"/>
  <c r="Q31" i="17"/>
  <c r="R31" i="17"/>
  <c r="Y28" i="16"/>
  <c r="AC28" i="16" s="1"/>
  <c r="U29" i="16" s="1"/>
  <c r="Z29" i="16"/>
  <c r="AD29" i="16" s="1"/>
  <c r="V30" i="16" s="1"/>
  <c r="AE15" i="16"/>
  <c r="AI15" i="16" s="1"/>
  <c r="T16" i="16"/>
  <c r="R33" i="16"/>
  <c r="Q33" i="16"/>
  <c r="O33" i="16"/>
  <c r="I34" i="16"/>
  <c r="Y29" i="15"/>
  <c r="AC29" i="15" s="1"/>
  <c r="U30" i="15" s="1"/>
  <c r="Z30" i="15"/>
  <c r="AD30" i="15" s="1"/>
  <c r="V31" i="15" s="1"/>
  <c r="P34" i="15"/>
  <c r="R32" i="15"/>
  <c r="Q32" i="15"/>
  <c r="S32" i="15" s="1"/>
  <c r="O33" i="15"/>
  <c r="I34" i="15"/>
  <c r="O34" i="15" s="1"/>
  <c r="P33" i="15"/>
  <c r="N33" i="15"/>
  <c r="S31" i="15"/>
  <c r="W16" i="15"/>
  <c r="X16" i="15"/>
  <c r="Z28" i="14"/>
  <c r="AD28" i="14" s="1"/>
  <c r="V29" i="14" s="1"/>
  <c r="Y27" i="14"/>
  <c r="AC27" i="14" s="1"/>
  <c r="U28" i="14" s="1"/>
  <c r="AE15" i="14"/>
  <c r="AI15" i="14" s="1"/>
  <c r="T16" i="14"/>
  <c r="P33" i="14"/>
  <c r="P34" i="14"/>
  <c r="R30" i="14"/>
  <c r="Q30" i="14"/>
  <c r="O31" i="14"/>
  <c r="I32" i="14"/>
  <c r="N31" i="14"/>
  <c r="S29" i="14"/>
  <c r="Z28" i="13"/>
  <c r="AD28" i="13" s="1"/>
  <c r="V29" i="13" s="1"/>
  <c r="O32" i="13"/>
  <c r="I33" i="13"/>
  <c r="N32" i="13"/>
  <c r="Q31" i="13"/>
  <c r="R31" i="13"/>
  <c r="Y30" i="13"/>
  <c r="AC30" i="13" s="1"/>
  <c r="U31" i="13" s="1"/>
  <c r="S30" i="13"/>
  <c r="AA16" i="13"/>
  <c r="AB16" i="13"/>
  <c r="Z28" i="10"/>
  <c r="AD28" i="10" s="1"/>
  <c r="V29" i="10" s="1"/>
  <c r="Y27" i="10"/>
  <c r="AC27" i="10" s="1"/>
  <c r="U28" i="10" s="1"/>
  <c r="AB15" i="10"/>
  <c r="AA15" i="10"/>
  <c r="S31" i="10"/>
  <c r="Q32" i="10"/>
  <c r="R32" i="10"/>
  <c r="I34" i="10"/>
  <c r="O33" i="10"/>
  <c r="N33" i="10"/>
  <c r="Z28" i="9"/>
  <c r="AD28" i="9" s="1"/>
  <c r="V29" i="9" s="1"/>
  <c r="Y28" i="9"/>
  <c r="AC28" i="9" s="1"/>
  <c r="U29" i="9" s="1"/>
  <c r="S29" i="9"/>
  <c r="R30" i="9"/>
  <c r="Q30" i="9"/>
  <c r="O31" i="9"/>
  <c r="I32" i="9"/>
  <c r="N31" i="9"/>
  <c r="AE15" i="9"/>
  <c r="AI15" i="9" s="1"/>
  <c r="T16" i="9"/>
  <c r="P33" i="9"/>
  <c r="P34" i="9"/>
  <c r="Y27" i="8"/>
  <c r="AC27" i="8" s="1"/>
  <c r="U28" i="8" s="1"/>
  <c r="Y28" i="8" s="1"/>
  <c r="AC28" i="8" s="1"/>
  <c r="P33" i="8"/>
  <c r="P34" i="8"/>
  <c r="AA15" i="8"/>
  <c r="AB15" i="8"/>
  <c r="Z28" i="8"/>
  <c r="AD28" i="8" s="1"/>
  <c r="V29" i="8" s="1"/>
  <c r="R29" i="8"/>
  <c r="Q29" i="8"/>
  <c r="S28" i="8"/>
  <c r="O30" i="8"/>
  <c r="I31" i="8"/>
  <c r="N30" i="8"/>
  <c r="Z27" i="7"/>
  <c r="AD27" i="7" s="1"/>
  <c r="V28" i="7" s="1"/>
  <c r="Z28" i="7" s="1"/>
  <c r="AD28" i="7" s="1"/>
  <c r="O30" i="7"/>
  <c r="I31" i="7"/>
  <c r="N30" i="7"/>
  <c r="P32" i="7"/>
  <c r="K34" i="7"/>
  <c r="M34" i="7" s="1"/>
  <c r="M33" i="7"/>
  <c r="Y28" i="7"/>
  <c r="AC28" i="7" s="1"/>
  <c r="U29" i="7" s="1"/>
  <c r="S28" i="7"/>
  <c r="AE15" i="7"/>
  <c r="AI15" i="7" s="1"/>
  <c r="T16" i="7"/>
  <c r="R29" i="7"/>
  <c r="Q29" i="7"/>
  <c r="Z28" i="6"/>
  <c r="AD28" i="6" s="1"/>
  <c r="V29" i="6" s="1"/>
  <c r="AE15" i="6"/>
  <c r="AI15" i="6" s="1"/>
  <c r="T16" i="6"/>
  <c r="P32" i="6"/>
  <c r="O30" i="6"/>
  <c r="I31" i="6"/>
  <c r="N30" i="6"/>
  <c r="K34" i="6"/>
  <c r="M34" i="6" s="1"/>
  <c r="M33" i="6"/>
  <c r="R29" i="6"/>
  <c r="Q29" i="6"/>
  <c r="S28" i="6"/>
  <c r="Y27" i="6"/>
  <c r="AC27" i="6" s="1"/>
  <c r="U28" i="6" s="1"/>
  <c r="Y28" i="6" s="1"/>
  <c r="AC28" i="6" s="1"/>
  <c r="Y28" i="5"/>
  <c r="AC28" i="5" s="1"/>
  <c r="U29" i="5" s="1"/>
  <c r="O31" i="5"/>
  <c r="I32" i="5"/>
  <c r="N31" i="5"/>
  <c r="R30" i="5"/>
  <c r="Q30" i="5"/>
  <c r="P33" i="5"/>
  <c r="P34" i="5"/>
  <c r="S29" i="5"/>
  <c r="Z28" i="5"/>
  <c r="AD28" i="5" s="1"/>
  <c r="V29" i="5" s="1"/>
  <c r="AB15" i="5"/>
  <c r="AA15" i="5"/>
  <c r="Y29" i="4"/>
  <c r="AC29" i="4" s="1"/>
  <c r="U30" i="4" s="1"/>
  <c r="Z29" i="4"/>
  <c r="AD29" i="4" s="1"/>
  <c r="V30" i="4" s="1"/>
  <c r="R31" i="4"/>
  <c r="Q31" i="4"/>
  <c r="O32" i="4"/>
  <c r="I33" i="4"/>
  <c r="N32" i="4"/>
  <c r="AE15" i="4"/>
  <c r="AI15" i="4" s="1"/>
  <c r="T16" i="4"/>
  <c r="S30" i="4"/>
  <c r="R30" i="3"/>
  <c r="Q30" i="3"/>
  <c r="Y26" i="3"/>
  <c r="AC26" i="3" s="1"/>
  <c r="U27" i="3" s="1"/>
  <c r="Z28" i="3"/>
  <c r="AD28" i="3" s="1"/>
  <c r="V29" i="3" s="1"/>
  <c r="R29" i="3"/>
  <c r="Q29" i="3"/>
  <c r="P31" i="3"/>
  <c r="I31" i="3"/>
  <c r="O30" i="3"/>
  <c r="K33" i="3"/>
  <c r="M32" i="3"/>
  <c r="W15" i="3"/>
  <c r="X15" i="3"/>
  <c r="S30" i="3"/>
  <c r="Z27" i="2"/>
  <c r="AD27" i="2" s="1"/>
  <c r="V28" i="2" s="1"/>
  <c r="Y26" i="2"/>
  <c r="AC26" i="2" s="1"/>
  <c r="U27" i="2" s="1"/>
  <c r="I32" i="2"/>
  <c r="O31" i="2"/>
  <c r="N31" i="2"/>
  <c r="R30" i="2"/>
  <c r="Q30" i="2"/>
  <c r="S29" i="2"/>
  <c r="AE15" i="2"/>
  <c r="AI15" i="2" s="1"/>
  <c r="T16" i="2"/>
  <c r="Y26" i="1"/>
  <c r="AC26" i="1" s="1"/>
  <c r="U27" i="1" s="1"/>
  <c r="Z27" i="1"/>
  <c r="AD27" i="1" s="1"/>
  <c r="V28" i="1" s="1"/>
  <c r="O29" i="1"/>
  <c r="I30" i="1"/>
  <c r="N29" i="1"/>
  <c r="W15" i="1"/>
  <c r="X15" i="1"/>
  <c r="R28" i="1"/>
  <c r="Q28" i="1"/>
  <c r="S27" i="1"/>
  <c r="Y30" i="17" l="1"/>
  <c r="AC30" i="17" s="1"/>
  <c r="U31" i="17" s="1"/>
  <c r="Y31" i="17" s="1"/>
  <c r="AC31" i="17" s="1"/>
  <c r="AE16" i="17"/>
  <c r="AI16" i="17" s="1"/>
  <c r="T17" i="17"/>
  <c r="S31" i="17"/>
  <c r="R32" i="17"/>
  <c r="Q32" i="17"/>
  <c r="Z30" i="17"/>
  <c r="AD30" i="17" s="1"/>
  <c r="V31" i="17" s="1"/>
  <c r="O33" i="17"/>
  <c r="I34" i="17"/>
  <c r="N33" i="17"/>
  <c r="Z30" i="16"/>
  <c r="AD30" i="16" s="1"/>
  <c r="V31" i="16" s="1"/>
  <c r="Y29" i="16"/>
  <c r="AC29" i="16" s="1"/>
  <c r="U30" i="16" s="1"/>
  <c r="W16" i="16"/>
  <c r="X16" i="16"/>
  <c r="O34" i="16"/>
  <c r="N34" i="16"/>
  <c r="S33" i="16"/>
  <c r="V32" i="15"/>
  <c r="Z32" i="15" s="1"/>
  <c r="AD32" i="15" s="1"/>
  <c r="Z31" i="15"/>
  <c r="AD31" i="15" s="1"/>
  <c r="Y30" i="15"/>
  <c r="AC30" i="15" s="1"/>
  <c r="U31" i="15" s="1"/>
  <c r="R33" i="15"/>
  <c r="Q33" i="15"/>
  <c r="N34" i="15"/>
  <c r="AB16" i="15"/>
  <c r="AA16" i="15"/>
  <c r="Y28" i="14"/>
  <c r="AC28" i="14" s="1"/>
  <c r="U29" i="14" s="1"/>
  <c r="Z29" i="14"/>
  <c r="AD29" i="14" s="1"/>
  <c r="V30" i="14" s="1"/>
  <c r="S30" i="14"/>
  <c r="W16" i="14"/>
  <c r="X16" i="14"/>
  <c r="O32" i="14"/>
  <c r="I33" i="14"/>
  <c r="N32" i="14"/>
  <c r="R31" i="14"/>
  <c r="Q31" i="14"/>
  <c r="Z29" i="13"/>
  <c r="AD29" i="13" s="1"/>
  <c r="V30" i="13" s="1"/>
  <c r="R32" i="13"/>
  <c r="Q32" i="13"/>
  <c r="O33" i="13"/>
  <c r="I34" i="13"/>
  <c r="N33" i="13"/>
  <c r="Y31" i="13"/>
  <c r="AC31" i="13" s="1"/>
  <c r="U32" i="13" s="1"/>
  <c r="S31" i="13"/>
  <c r="AE16" i="13"/>
  <c r="AI16" i="13" s="1"/>
  <c r="T17" i="13"/>
  <c r="Y28" i="10"/>
  <c r="AC28" i="10" s="1"/>
  <c r="U29" i="10" s="1"/>
  <c r="Z29" i="10"/>
  <c r="AD29" i="10" s="1"/>
  <c r="V30" i="10" s="1"/>
  <c r="AE15" i="10"/>
  <c r="AI15" i="10" s="1"/>
  <c r="T16" i="10"/>
  <c r="O34" i="10"/>
  <c r="N34" i="10"/>
  <c r="R33" i="10"/>
  <c r="Q33" i="10"/>
  <c r="S32" i="10"/>
  <c r="Y29" i="9"/>
  <c r="AC29" i="9" s="1"/>
  <c r="U30" i="9" s="1"/>
  <c r="Z29" i="9"/>
  <c r="AD29" i="9" s="1"/>
  <c r="V30" i="9" s="1"/>
  <c r="W16" i="9"/>
  <c r="X16" i="9"/>
  <c r="R31" i="9"/>
  <c r="Q31" i="9"/>
  <c r="S30" i="9"/>
  <c r="I33" i="9"/>
  <c r="O32" i="9"/>
  <c r="N32" i="9"/>
  <c r="I32" i="8"/>
  <c r="O31" i="8"/>
  <c r="N31" i="8"/>
  <c r="S29" i="8"/>
  <c r="Z29" i="8"/>
  <c r="AD29" i="8" s="1"/>
  <c r="V30" i="8" s="1"/>
  <c r="U29" i="8"/>
  <c r="Y29" i="8" s="1"/>
  <c r="AC29" i="8" s="1"/>
  <c r="Q30" i="8"/>
  <c r="R30" i="8"/>
  <c r="AE15" i="8"/>
  <c r="AI15" i="8" s="1"/>
  <c r="T16" i="8"/>
  <c r="R30" i="7"/>
  <c r="Q30" i="7"/>
  <c r="Y29" i="7"/>
  <c r="AC29" i="7" s="1"/>
  <c r="U30" i="7" s="1"/>
  <c r="S29" i="7"/>
  <c r="P33" i="7"/>
  <c r="V29" i="7"/>
  <c r="Z29" i="7" s="1"/>
  <c r="AD29" i="7" s="1"/>
  <c r="W16" i="7"/>
  <c r="X16" i="7"/>
  <c r="O31" i="7"/>
  <c r="I32" i="7"/>
  <c r="N31" i="7"/>
  <c r="P34" i="7"/>
  <c r="Z29" i="6"/>
  <c r="AD29" i="6" s="1"/>
  <c r="V30" i="6" s="1"/>
  <c r="S29" i="6"/>
  <c r="W16" i="6"/>
  <c r="X16" i="6"/>
  <c r="P33" i="6"/>
  <c r="U29" i="6"/>
  <c r="Y29" i="6" s="1"/>
  <c r="AC29" i="6" s="1"/>
  <c r="O31" i="6"/>
  <c r="I32" i="6"/>
  <c r="N31" i="6"/>
  <c r="P34" i="6"/>
  <c r="R30" i="6"/>
  <c r="Q30" i="6"/>
  <c r="Z29" i="5"/>
  <c r="AD29" i="5" s="1"/>
  <c r="V30" i="5" s="1"/>
  <c r="Y29" i="5"/>
  <c r="AC29" i="5" s="1"/>
  <c r="U30" i="5" s="1"/>
  <c r="Y30" i="5" s="1"/>
  <c r="AC30" i="5" s="1"/>
  <c r="R31" i="5"/>
  <c r="Q31" i="5"/>
  <c r="O32" i="5"/>
  <c r="I33" i="5"/>
  <c r="N32" i="5"/>
  <c r="AE15" i="5"/>
  <c r="AI15" i="5" s="1"/>
  <c r="T16" i="5"/>
  <c r="S30" i="5"/>
  <c r="Z30" i="4"/>
  <c r="AD30" i="4" s="1"/>
  <c r="V31" i="4" s="1"/>
  <c r="Z31" i="4" s="1"/>
  <c r="AD31" i="4" s="1"/>
  <c r="Y30" i="4"/>
  <c r="AC30" i="4" s="1"/>
  <c r="U31" i="4" s="1"/>
  <c r="W16" i="4"/>
  <c r="X16" i="4"/>
  <c r="R32" i="4"/>
  <c r="Q32" i="4"/>
  <c r="S31" i="4"/>
  <c r="O33" i="4"/>
  <c r="I34" i="4"/>
  <c r="N33" i="4"/>
  <c r="Y27" i="3"/>
  <c r="AC27" i="3" s="1"/>
  <c r="U28" i="3" s="1"/>
  <c r="S29" i="3"/>
  <c r="Z29" i="3"/>
  <c r="AD29" i="3" s="1"/>
  <c r="V30" i="3" s="1"/>
  <c r="P32" i="3"/>
  <c r="N32" i="3"/>
  <c r="O31" i="3"/>
  <c r="I32" i="3"/>
  <c r="K34" i="3"/>
  <c r="M34" i="3" s="1"/>
  <c r="M33" i="3"/>
  <c r="AA15" i="3"/>
  <c r="AB15" i="3"/>
  <c r="N31" i="3"/>
  <c r="Y27" i="2"/>
  <c r="AC27" i="2" s="1"/>
  <c r="U28" i="2" s="1"/>
  <c r="Z28" i="2"/>
  <c r="AD28" i="2" s="1"/>
  <c r="V29" i="2" s="1"/>
  <c r="Q31" i="2"/>
  <c r="R31" i="2"/>
  <c r="I33" i="2"/>
  <c r="O32" i="2"/>
  <c r="N32" i="2"/>
  <c r="W16" i="2"/>
  <c r="X16" i="2"/>
  <c r="S30" i="2"/>
  <c r="Y27" i="1"/>
  <c r="AC27" i="1" s="1"/>
  <c r="U28" i="1" s="1"/>
  <c r="Y28" i="1" s="1"/>
  <c r="AC28" i="1" s="1"/>
  <c r="R29" i="1"/>
  <c r="Q29" i="1"/>
  <c r="Z28" i="1"/>
  <c r="AD28" i="1" s="1"/>
  <c r="V29" i="1" s="1"/>
  <c r="I31" i="1"/>
  <c r="O30" i="1"/>
  <c r="N30" i="1"/>
  <c r="S28" i="1"/>
  <c r="AB15" i="1"/>
  <c r="AA15" i="1"/>
  <c r="Z31" i="17" l="1"/>
  <c r="AD31" i="17" s="1"/>
  <c r="V32" i="17" s="1"/>
  <c r="R33" i="17"/>
  <c r="Q33" i="17"/>
  <c r="O34" i="17"/>
  <c r="N34" i="17"/>
  <c r="W17" i="17"/>
  <c r="X17" i="17"/>
  <c r="S32" i="17"/>
  <c r="U32" i="17"/>
  <c r="Z31" i="16"/>
  <c r="AD31" i="16" s="1"/>
  <c r="V32" i="16" s="1"/>
  <c r="Y30" i="16"/>
  <c r="AC30" i="16" s="1"/>
  <c r="U31" i="16" s="1"/>
  <c r="AB16" i="16"/>
  <c r="AA16" i="16"/>
  <c r="R34" i="16"/>
  <c r="Q34" i="16"/>
  <c r="Y31" i="15"/>
  <c r="AC31" i="15" s="1"/>
  <c r="U32" i="15" s="1"/>
  <c r="R34" i="15"/>
  <c r="Q34" i="15"/>
  <c r="AE16" i="15"/>
  <c r="AI16" i="15" s="1"/>
  <c r="T17" i="15"/>
  <c r="S33" i="15"/>
  <c r="V33" i="15"/>
  <c r="Z33" i="15" s="1"/>
  <c r="AD33" i="15" s="1"/>
  <c r="Z30" i="14"/>
  <c r="AD30" i="14" s="1"/>
  <c r="V31" i="14" s="1"/>
  <c r="Y29" i="14"/>
  <c r="AC29" i="14" s="1"/>
  <c r="U30" i="14" s="1"/>
  <c r="O33" i="14"/>
  <c r="I34" i="14"/>
  <c r="N33" i="14"/>
  <c r="R32" i="14"/>
  <c r="Q32" i="14"/>
  <c r="AA16" i="14"/>
  <c r="AB16" i="14"/>
  <c r="S31" i="14"/>
  <c r="Z30" i="13"/>
  <c r="AD30" i="13" s="1"/>
  <c r="V31" i="13" s="1"/>
  <c r="W17" i="13"/>
  <c r="X17" i="13"/>
  <c r="Y32" i="13"/>
  <c r="AC32" i="13" s="1"/>
  <c r="U33" i="13" s="1"/>
  <c r="S32" i="13"/>
  <c r="O34" i="13"/>
  <c r="N34" i="13"/>
  <c r="R33" i="13"/>
  <c r="Q33" i="13"/>
  <c r="Z30" i="10"/>
  <c r="AD30" i="10" s="1"/>
  <c r="V31" i="10" s="1"/>
  <c r="Y29" i="10"/>
  <c r="AC29" i="10" s="1"/>
  <c r="U30" i="10" s="1"/>
  <c r="W16" i="10"/>
  <c r="X16" i="10"/>
  <c r="S33" i="10"/>
  <c r="Q34" i="10"/>
  <c r="R34" i="10"/>
  <c r="Z30" i="9"/>
  <c r="AD30" i="9" s="1"/>
  <c r="V31" i="9" s="1"/>
  <c r="Y30" i="9"/>
  <c r="AC30" i="9" s="1"/>
  <c r="U31" i="9" s="1"/>
  <c r="AB16" i="9"/>
  <c r="AA16" i="9"/>
  <c r="O33" i="9"/>
  <c r="I34" i="9"/>
  <c r="N33" i="9"/>
  <c r="R32" i="9"/>
  <c r="Q32" i="9"/>
  <c r="S31" i="9"/>
  <c r="W16" i="8"/>
  <c r="X16" i="8"/>
  <c r="Z30" i="8"/>
  <c r="AD30" i="8" s="1"/>
  <c r="V31" i="8" s="1"/>
  <c r="S30" i="8"/>
  <c r="U30" i="8"/>
  <c r="R31" i="8"/>
  <c r="Q31" i="8"/>
  <c r="O32" i="8"/>
  <c r="I33" i="8"/>
  <c r="N32" i="8"/>
  <c r="I33" i="7"/>
  <c r="O32" i="7"/>
  <c r="N32" i="7"/>
  <c r="V30" i="7"/>
  <c r="Z30" i="7" s="1"/>
  <c r="AD30" i="7" s="1"/>
  <c r="Y30" i="7"/>
  <c r="AC30" i="7" s="1"/>
  <c r="U31" i="7" s="1"/>
  <c r="S30" i="7"/>
  <c r="AB16" i="7"/>
  <c r="AA16" i="7"/>
  <c r="R31" i="7"/>
  <c r="Q31" i="7"/>
  <c r="Z30" i="6"/>
  <c r="AD30" i="6" s="1"/>
  <c r="V31" i="6" s="1"/>
  <c r="R31" i="6"/>
  <c r="Q31" i="6"/>
  <c r="O32" i="6"/>
  <c r="I33" i="6"/>
  <c r="N32" i="6"/>
  <c r="AB16" i="6"/>
  <c r="AA16" i="6"/>
  <c r="U30" i="6"/>
  <c r="Y30" i="6" s="1"/>
  <c r="AC30" i="6" s="1"/>
  <c r="S30" i="6"/>
  <c r="Z30" i="5"/>
  <c r="AD30" i="5" s="1"/>
  <c r="V31" i="5" s="1"/>
  <c r="O33" i="5"/>
  <c r="I34" i="5"/>
  <c r="N33" i="5"/>
  <c r="S31" i="5"/>
  <c r="W16" i="5"/>
  <c r="X16" i="5"/>
  <c r="U31" i="5"/>
  <c r="Y31" i="5" s="1"/>
  <c r="AC31" i="5" s="1"/>
  <c r="Q32" i="5"/>
  <c r="R32" i="5"/>
  <c r="Y31" i="4"/>
  <c r="AC31" i="4" s="1"/>
  <c r="U32" i="4" s="1"/>
  <c r="O34" i="4"/>
  <c r="N34" i="4"/>
  <c r="AB16" i="4"/>
  <c r="AA16" i="4"/>
  <c r="R33" i="4"/>
  <c r="Q33" i="4"/>
  <c r="S32" i="4"/>
  <c r="V32" i="4"/>
  <c r="Z30" i="3"/>
  <c r="AD30" i="3" s="1"/>
  <c r="V31" i="3" s="1"/>
  <c r="Y28" i="3"/>
  <c r="AC28" i="3" s="1"/>
  <c r="U29" i="3" s="1"/>
  <c r="P33" i="3"/>
  <c r="R32" i="3"/>
  <c r="Q32" i="3"/>
  <c r="S32" i="3" s="1"/>
  <c r="P34" i="3"/>
  <c r="R31" i="3"/>
  <c r="Q31" i="3"/>
  <c r="I33" i="3"/>
  <c r="O32" i="3"/>
  <c r="AE15" i="3"/>
  <c r="AI15" i="3" s="1"/>
  <c r="T16" i="3"/>
  <c r="Z29" i="2"/>
  <c r="AD29" i="2" s="1"/>
  <c r="V30" i="2" s="1"/>
  <c r="Y28" i="2"/>
  <c r="AC28" i="2" s="1"/>
  <c r="U29" i="2" s="1"/>
  <c r="O33" i="2"/>
  <c r="I34" i="2"/>
  <c r="N33" i="2"/>
  <c r="S31" i="2"/>
  <c r="AB16" i="2"/>
  <c r="AA16" i="2"/>
  <c r="R32" i="2"/>
  <c r="Q32" i="2"/>
  <c r="S29" i="1"/>
  <c r="Z29" i="1"/>
  <c r="AD29" i="1" s="1"/>
  <c r="V30" i="1" s="1"/>
  <c r="O31" i="1"/>
  <c r="I32" i="1"/>
  <c r="N31" i="1"/>
  <c r="U29" i="1"/>
  <c r="AE15" i="1"/>
  <c r="AI15" i="1" s="1"/>
  <c r="T16" i="1"/>
  <c r="R30" i="1"/>
  <c r="Q30" i="1"/>
  <c r="Z32" i="17" l="1"/>
  <c r="AD32" i="17" s="1"/>
  <c r="V33" i="17" s="1"/>
  <c r="Z33" i="17" s="1"/>
  <c r="AD33" i="17" s="1"/>
  <c r="Q34" i="17"/>
  <c r="R34" i="17"/>
  <c r="S33" i="17"/>
  <c r="Y32" i="17"/>
  <c r="AC32" i="17" s="1"/>
  <c r="U33" i="17" s="1"/>
  <c r="AA17" i="17"/>
  <c r="AB17" i="17"/>
  <c r="Y31" i="16"/>
  <c r="AC31" i="16" s="1"/>
  <c r="U32" i="16" s="1"/>
  <c r="Z32" i="16"/>
  <c r="AD32" i="16" s="1"/>
  <c r="V33" i="16" s="1"/>
  <c r="AE16" i="16"/>
  <c r="AI16" i="16" s="1"/>
  <c r="T17" i="16"/>
  <c r="S34" i="16"/>
  <c r="Y32" i="15"/>
  <c r="AC32" i="15" s="1"/>
  <c r="U33" i="15" s="1"/>
  <c r="W17" i="15"/>
  <c r="X17" i="15"/>
  <c r="S34" i="15"/>
  <c r="V34" i="15"/>
  <c r="Z34" i="15" s="1"/>
  <c r="AD34" i="15" s="1"/>
  <c r="AD36" i="15" s="1"/>
  <c r="AD46" i="15" s="1"/>
  <c r="Y30" i="14"/>
  <c r="AC30" i="14" s="1"/>
  <c r="U31" i="14" s="1"/>
  <c r="Z31" i="14"/>
  <c r="AD31" i="14" s="1"/>
  <c r="V32" i="14" s="1"/>
  <c r="O34" i="14"/>
  <c r="N34" i="14"/>
  <c r="R33" i="14"/>
  <c r="Q33" i="14"/>
  <c r="AE16" i="14"/>
  <c r="AI16" i="14" s="1"/>
  <c r="T17" i="14"/>
  <c r="S32" i="14"/>
  <c r="Z31" i="13"/>
  <c r="AD31" i="13" s="1"/>
  <c r="V32" i="13" s="1"/>
  <c r="AB17" i="13"/>
  <c r="AA17" i="13"/>
  <c r="Q34" i="13"/>
  <c r="R34" i="13"/>
  <c r="Y33" i="13"/>
  <c r="AC33" i="13" s="1"/>
  <c r="U34" i="13" s="1"/>
  <c r="S33" i="13"/>
  <c r="Y30" i="10"/>
  <c r="AC30" i="10" s="1"/>
  <c r="U31" i="10" s="1"/>
  <c r="Z31" i="10"/>
  <c r="AD31" i="10" s="1"/>
  <c r="V32" i="10" s="1"/>
  <c r="AB16" i="10"/>
  <c r="AA16" i="10"/>
  <c r="S34" i="10"/>
  <c r="Y31" i="9"/>
  <c r="AC31" i="9" s="1"/>
  <c r="U32" i="9" s="1"/>
  <c r="Z31" i="9"/>
  <c r="AD31" i="9" s="1"/>
  <c r="V32" i="9" s="1"/>
  <c r="Z32" i="9" s="1"/>
  <c r="AD32" i="9" s="1"/>
  <c r="O34" i="9"/>
  <c r="N34" i="9"/>
  <c r="AE16" i="9"/>
  <c r="AI16" i="9" s="1"/>
  <c r="T17" i="9"/>
  <c r="S32" i="9"/>
  <c r="R33" i="9"/>
  <c r="Q33" i="9"/>
  <c r="Q32" i="8"/>
  <c r="R32" i="8"/>
  <c r="AB16" i="8"/>
  <c r="AA16" i="8"/>
  <c r="U31" i="8"/>
  <c r="I34" i="8"/>
  <c r="O33" i="8"/>
  <c r="N33" i="8"/>
  <c r="S31" i="8"/>
  <c r="Y30" i="8"/>
  <c r="AC30" i="8" s="1"/>
  <c r="Z31" i="8"/>
  <c r="AD31" i="8" s="1"/>
  <c r="V32" i="8" s="1"/>
  <c r="R32" i="7"/>
  <c r="Q32" i="7"/>
  <c r="O33" i="7"/>
  <c r="I34" i="7"/>
  <c r="N33" i="7"/>
  <c r="AE16" i="7"/>
  <c r="AI16" i="7" s="1"/>
  <c r="T17" i="7"/>
  <c r="Y31" i="7"/>
  <c r="AC31" i="7" s="1"/>
  <c r="U32" i="7" s="1"/>
  <c r="S31" i="7"/>
  <c r="V31" i="7"/>
  <c r="AE16" i="6"/>
  <c r="AI16" i="6" s="1"/>
  <c r="T17" i="6"/>
  <c r="R32" i="6"/>
  <c r="Q32" i="6"/>
  <c r="O33" i="6"/>
  <c r="I34" i="6"/>
  <c r="N33" i="6"/>
  <c r="V32" i="6"/>
  <c r="U31" i="6"/>
  <c r="Y31" i="6"/>
  <c r="AC31" i="6" s="1"/>
  <c r="S31" i="6"/>
  <c r="Z31" i="6"/>
  <c r="AD31" i="6" s="1"/>
  <c r="Z31" i="5"/>
  <c r="AD31" i="5" s="1"/>
  <c r="V32" i="5" s="1"/>
  <c r="S32" i="5"/>
  <c r="U32" i="5"/>
  <c r="R33" i="5"/>
  <c r="Q33" i="5"/>
  <c r="O34" i="5"/>
  <c r="N34" i="5"/>
  <c r="AB16" i="5"/>
  <c r="AA16" i="5"/>
  <c r="Y32" i="4"/>
  <c r="AC32" i="4" s="1"/>
  <c r="U33" i="4" s="1"/>
  <c r="AE16" i="4"/>
  <c r="AI16" i="4" s="1"/>
  <c r="T17" i="4"/>
  <c r="S33" i="4"/>
  <c r="R34" i="4"/>
  <c r="Q34" i="4"/>
  <c r="Z32" i="4"/>
  <c r="AD32" i="4" s="1"/>
  <c r="V33" i="4" s="1"/>
  <c r="Y29" i="3"/>
  <c r="AC29" i="3" s="1"/>
  <c r="U30" i="3" s="1"/>
  <c r="O33" i="3"/>
  <c r="I34" i="3"/>
  <c r="N33" i="3"/>
  <c r="Z31" i="3"/>
  <c r="AD31" i="3" s="1"/>
  <c r="V32" i="3" s="1"/>
  <c r="W16" i="3"/>
  <c r="X16" i="3"/>
  <c r="S31" i="3"/>
  <c r="Y29" i="2"/>
  <c r="AC29" i="2" s="1"/>
  <c r="U30" i="2" s="1"/>
  <c r="Z30" i="2"/>
  <c r="AD30" i="2" s="1"/>
  <c r="V31" i="2" s="1"/>
  <c r="S32" i="2"/>
  <c r="O34" i="2"/>
  <c r="N34" i="2"/>
  <c r="R33" i="2"/>
  <c r="Q33" i="2"/>
  <c r="AE16" i="2"/>
  <c r="AI16" i="2" s="1"/>
  <c r="T17" i="2"/>
  <c r="I33" i="1"/>
  <c r="O32" i="1"/>
  <c r="N32" i="1"/>
  <c r="Q31" i="1"/>
  <c r="R31" i="1"/>
  <c r="Z30" i="1"/>
  <c r="AD30" i="1" s="1"/>
  <c r="V31" i="1" s="1"/>
  <c r="S30" i="1"/>
  <c r="W16" i="1"/>
  <c r="X16" i="1"/>
  <c r="Y29" i="1"/>
  <c r="AC29" i="1" s="1"/>
  <c r="U30" i="1" s="1"/>
  <c r="Y33" i="17" l="1"/>
  <c r="AC33" i="17" s="1"/>
  <c r="U34" i="17" s="1"/>
  <c r="Y34" i="17" s="1"/>
  <c r="AC34" i="17" s="1"/>
  <c r="AC36" i="17" s="1"/>
  <c r="AC46" i="17" s="1"/>
  <c r="S34" i="17"/>
  <c r="AE17" i="17"/>
  <c r="AI17" i="17" s="1"/>
  <c r="T18" i="17"/>
  <c r="V34" i="17"/>
  <c r="Z34" i="17" s="1"/>
  <c r="AD34" i="17" s="1"/>
  <c r="AD36" i="17" s="1"/>
  <c r="AD46" i="17" s="1"/>
  <c r="Z33" i="16"/>
  <c r="AD33" i="16" s="1"/>
  <c r="V34" i="16" s="1"/>
  <c r="Z34" i="16" s="1"/>
  <c r="AD34" i="16" s="1"/>
  <c r="AD36" i="16" s="1"/>
  <c r="AD46" i="16" s="1"/>
  <c r="Y32" i="16"/>
  <c r="AC32" i="16" s="1"/>
  <c r="U33" i="16" s="1"/>
  <c r="W17" i="16"/>
  <c r="X17" i="16"/>
  <c r="Y33" i="15"/>
  <c r="AC33" i="15" s="1"/>
  <c r="U34" i="15" s="1"/>
  <c r="Y34" i="15" s="1"/>
  <c r="AC34" i="15" s="1"/>
  <c r="AC36" i="15" s="1"/>
  <c r="AC46" i="15" s="1"/>
  <c r="AA17" i="15"/>
  <c r="AB17" i="15"/>
  <c r="Y31" i="14"/>
  <c r="AC31" i="14" s="1"/>
  <c r="U32" i="14" s="1"/>
  <c r="R34" i="14"/>
  <c r="Q34" i="14"/>
  <c r="W17" i="14"/>
  <c r="X17" i="14"/>
  <c r="S33" i="14"/>
  <c r="Z32" i="14"/>
  <c r="AD32" i="14" s="1"/>
  <c r="V33" i="14" s="1"/>
  <c r="Z32" i="13"/>
  <c r="AD32" i="13" s="1"/>
  <c r="V33" i="13" s="1"/>
  <c r="Y34" i="13"/>
  <c r="AC34" i="13" s="1"/>
  <c r="AC36" i="13" s="1"/>
  <c r="AC46" i="13" s="1"/>
  <c r="S34" i="13"/>
  <c r="AE17" i="13"/>
  <c r="AI17" i="13" s="1"/>
  <c r="T18" i="13"/>
  <c r="Z32" i="10"/>
  <c r="AD32" i="10" s="1"/>
  <c r="V33" i="10" s="1"/>
  <c r="Y31" i="10"/>
  <c r="AC31" i="10" s="1"/>
  <c r="U32" i="10" s="1"/>
  <c r="AE16" i="10"/>
  <c r="AI16" i="10" s="1"/>
  <c r="T17" i="10"/>
  <c r="Y32" i="9"/>
  <c r="AC32" i="9" s="1"/>
  <c r="U33" i="9" s="1"/>
  <c r="R34" i="9"/>
  <c r="Q34" i="9"/>
  <c r="S33" i="9"/>
  <c r="V33" i="9"/>
  <c r="W17" i="9"/>
  <c r="X17" i="9"/>
  <c r="O34" i="8"/>
  <c r="N34" i="8"/>
  <c r="AE16" i="8"/>
  <c r="AI16" i="8" s="1"/>
  <c r="T17" i="8"/>
  <c r="Z32" i="8"/>
  <c r="AD32" i="8" s="1"/>
  <c r="V33" i="8" s="1"/>
  <c r="Y31" i="8"/>
  <c r="AC31" i="8" s="1"/>
  <c r="U32" i="8" s="1"/>
  <c r="S32" i="8"/>
  <c r="R33" i="8"/>
  <c r="Q33" i="8"/>
  <c r="R33" i="7"/>
  <c r="Q33" i="7"/>
  <c r="Z31" i="7"/>
  <c r="AD31" i="7" s="1"/>
  <c r="V32" i="7" s="1"/>
  <c r="O34" i="7"/>
  <c r="N34" i="7"/>
  <c r="Y32" i="7"/>
  <c r="AC32" i="7" s="1"/>
  <c r="U33" i="7" s="1"/>
  <c r="S32" i="7"/>
  <c r="W17" i="7"/>
  <c r="X17" i="7"/>
  <c r="S32" i="6"/>
  <c r="O34" i="6"/>
  <c r="N34" i="6"/>
  <c r="W17" i="6"/>
  <c r="X17" i="6"/>
  <c r="R33" i="6"/>
  <c r="Q33" i="6"/>
  <c r="Z32" i="6"/>
  <c r="AD32" i="6" s="1"/>
  <c r="V33" i="6" s="1"/>
  <c r="U32" i="6"/>
  <c r="Y32" i="6" s="1"/>
  <c r="AC32" i="6" s="1"/>
  <c r="Z32" i="5"/>
  <c r="AD32" i="5" s="1"/>
  <c r="V33" i="5" s="1"/>
  <c r="Z33" i="5" s="1"/>
  <c r="AD33" i="5" s="1"/>
  <c r="S33" i="5"/>
  <c r="Y32" i="5"/>
  <c r="AC32" i="5" s="1"/>
  <c r="U33" i="5" s="1"/>
  <c r="AE16" i="5"/>
  <c r="AI16" i="5" s="1"/>
  <c r="T17" i="5"/>
  <c r="Q34" i="5"/>
  <c r="R34" i="5"/>
  <c r="Y33" i="4"/>
  <c r="AC33" i="4" s="1"/>
  <c r="U34" i="4" s="1"/>
  <c r="Y34" i="4" s="1"/>
  <c r="AC34" i="4" s="1"/>
  <c r="AC36" i="4" s="1"/>
  <c r="AC46" i="4" s="1"/>
  <c r="Z33" i="4"/>
  <c r="AD33" i="4" s="1"/>
  <c r="V34" i="4" s="1"/>
  <c r="Z34" i="4" s="1"/>
  <c r="AD34" i="4" s="1"/>
  <c r="AD36" i="4" s="1"/>
  <c r="AD46" i="4" s="1"/>
  <c r="W17" i="4"/>
  <c r="X17" i="4"/>
  <c r="S34" i="4"/>
  <c r="Z32" i="3"/>
  <c r="AD32" i="3" s="1"/>
  <c r="V33" i="3" s="1"/>
  <c r="Y30" i="3"/>
  <c r="AC30" i="3" s="1"/>
  <c r="U31" i="3" s="1"/>
  <c r="R33" i="3"/>
  <c r="Q33" i="3"/>
  <c r="AA16" i="3"/>
  <c r="AB16" i="3"/>
  <c r="O34" i="3"/>
  <c r="N34" i="3"/>
  <c r="Z31" i="2"/>
  <c r="AD31" i="2" s="1"/>
  <c r="V32" i="2" s="1"/>
  <c r="Y30" i="2"/>
  <c r="AC30" i="2" s="1"/>
  <c r="U31" i="2" s="1"/>
  <c r="W17" i="2"/>
  <c r="X17" i="2"/>
  <c r="S33" i="2"/>
  <c r="R34" i="2"/>
  <c r="Q34" i="2"/>
  <c r="Y30" i="1"/>
  <c r="AC30" i="1" s="1"/>
  <c r="U31" i="1" s="1"/>
  <c r="O33" i="1"/>
  <c r="I34" i="1"/>
  <c r="N33" i="1"/>
  <c r="S31" i="1"/>
  <c r="AB16" i="1"/>
  <c r="AA16" i="1"/>
  <c r="Z31" i="1"/>
  <c r="AD31" i="1" s="1"/>
  <c r="V32" i="1" s="1"/>
  <c r="R32" i="1"/>
  <c r="Q32" i="1"/>
  <c r="W18" i="17" l="1"/>
  <c r="X18" i="17"/>
  <c r="Y33" i="16"/>
  <c r="AC33" i="16" s="1"/>
  <c r="U34" i="16" s="1"/>
  <c r="Y34" i="16" s="1"/>
  <c r="AC34" i="16" s="1"/>
  <c r="AC36" i="16" s="1"/>
  <c r="AC46" i="16" s="1"/>
  <c r="AA17" i="16"/>
  <c r="AB17" i="16"/>
  <c r="AE17" i="15"/>
  <c r="AI17" i="15" s="1"/>
  <c r="T18" i="15"/>
  <c r="Z33" i="14"/>
  <c r="AD33" i="14" s="1"/>
  <c r="V34" i="14" s="1"/>
  <c r="Z34" i="14" s="1"/>
  <c r="AD34" i="14" s="1"/>
  <c r="AD36" i="14" s="1"/>
  <c r="AD46" i="14" s="1"/>
  <c r="Y32" i="14"/>
  <c r="AC32" i="14" s="1"/>
  <c r="U33" i="14" s="1"/>
  <c r="S34" i="14"/>
  <c r="AA17" i="14"/>
  <c r="AB17" i="14"/>
  <c r="Z33" i="13"/>
  <c r="AD33" i="13" s="1"/>
  <c r="V34" i="13" s="1"/>
  <c r="Z34" i="13" s="1"/>
  <c r="AD34" i="13" s="1"/>
  <c r="AD36" i="13" s="1"/>
  <c r="AD46" i="13" s="1"/>
  <c r="W18" i="13"/>
  <c r="X18" i="13"/>
  <c r="Y32" i="10"/>
  <c r="AC32" i="10" s="1"/>
  <c r="U33" i="10" s="1"/>
  <c r="Z33" i="10"/>
  <c r="AD33" i="10" s="1"/>
  <c r="V34" i="10" s="1"/>
  <c r="Z34" i="10" s="1"/>
  <c r="AD34" i="10" s="1"/>
  <c r="AD36" i="10" s="1"/>
  <c r="AD46" i="10" s="1"/>
  <c r="W17" i="10"/>
  <c r="X17" i="10"/>
  <c r="Y33" i="9"/>
  <c r="AC33" i="9" s="1"/>
  <c r="U34" i="9" s="1"/>
  <c r="Y34" i="9" s="1"/>
  <c r="AC34" i="9" s="1"/>
  <c r="AC36" i="9" s="1"/>
  <c r="AC46" i="9" s="1"/>
  <c r="AB17" i="9"/>
  <c r="AA17" i="9"/>
  <c r="S34" i="9"/>
  <c r="Z33" i="9"/>
  <c r="AD33" i="9" s="1"/>
  <c r="V34" i="9" s="1"/>
  <c r="Z34" i="9" s="1"/>
  <c r="AD34" i="9" s="1"/>
  <c r="AD36" i="9" s="1"/>
  <c r="AD46" i="9" s="1"/>
  <c r="Y32" i="8"/>
  <c r="AC32" i="8" s="1"/>
  <c r="U33" i="8" s="1"/>
  <c r="W17" i="8"/>
  <c r="X17" i="8"/>
  <c r="S33" i="8"/>
  <c r="Q34" i="8"/>
  <c r="R34" i="8"/>
  <c r="Z33" i="8"/>
  <c r="AD33" i="8" s="1"/>
  <c r="V34" i="8" s="1"/>
  <c r="Z32" i="7"/>
  <c r="AD32" i="7" s="1"/>
  <c r="V33" i="7" s="1"/>
  <c r="Y33" i="7"/>
  <c r="AC33" i="7" s="1"/>
  <c r="U34" i="7" s="1"/>
  <c r="S33" i="7"/>
  <c r="R34" i="7"/>
  <c r="Q34" i="7"/>
  <c r="AA17" i="7"/>
  <c r="AB17" i="7"/>
  <c r="AA17" i="6"/>
  <c r="AB17" i="6"/>
  <c r="Z33" i="6"/>
  <c r="AD33" i="6" s="1"/>
  <c r="V34" i="6" s="1"/>
  <c r="U33" i="6"/>
  <c r="Q34" i="6"/>
  <c r="R34" i="6"/>
  <c r="Y33" i="6"/>
  <c r="AC33" i="6" s="1"/>
  <c r="S33" i="6"/>
  <c r="Y33" i="5"/>
  <c r="AC33" i="5" s="1"/>
  <c r="U34" i="5" s="1"/>
  <c r="Y34" i="5" s="1"/>
  <c r="AC34" i="5" s="1"/>
  <c r="AC36" i="5" s="1"/>
  <c r="AC46" i="5" s="1"/>
  <c r="S34" i="5"/>
  <c r="W17" i="5"/>
  <c r="X17" i="5"/>
  <c r="V34" i="5"/>
  <c r="Z34" i="5" s="1"/>
  <c r="AD34" i="5" s="1"/>
  <c r="AD36" i="5" s="1"/>
  <c r="AD46" i="5" s="1"/>
  <c r="AB17" i="4"/>
  <c r="AA17" i="4"/>
  <c r="Y31" i="3"/>
  <c r="AC31" i="3" s="1"/>
  <c r="U32" i="3" s="1"/>
  <c r="S33" i="3"/>
  <c r="AE16" i="3"/>
  <c r="AI16" i="3" s="1"/>
  <c r="T17" i="3"/>
  <c r="Z33" i="3"/>
  <c r="AD33" i="3" s="1"/>
  <c r="V34" i="3" s="1"/>
  <c r="R34" i="3"/>
  <c r="Q34" i="3"/>
  <c r="Y31" i="2"/>
  <c r="AC31" i="2" s="1"/>
  <c r="U32" i="2" s="1"/>
  <c r="Z32" i="2"/>
  <c r="AD32" i="2" s="1"/>
  <c r="V33" i="2" s="1"/>
  <c r="S34" i="2"/>
  <c r="AA17" i="2"/>
  <c r="AB17" i="2"/>
  <c r="Y31" i="1"/>
  <c r="AC31" i="1" s="1"/>
  <c r="U32" i="1" s="1"/>
  <c r="S32" i="1"/>
  <c r="O34" i="1"/>
  <c r="N34" i="1"/>
  <c r="Z32" i="1"/>
  <c r="AD32" i="1" s="1"/>
  <c r="V33" i="1" s="1"/>
  <c r="AE16" i="1"/>
  <c r="AI16" i="1" s="1"/>
  <c r="T17" i="1"/>
  <c r="R33" i="1"/>
  <c r="Q33" i="1"/>
  <c r="AB18" i="17" l="1"/>
  <c r="AA18" i="17"/>
  <c r="AE17" i="16"/>
  <c r="AI17" i="16" s="1"/>
  <c r="T18" i="16"/>
  <c r="W18" i="15"/>
  <c r="X18" i="15"/>
  <c r="Y33" i="14"/>
  <c r="AC33" i="14" s="1"/>
  <c r="U34" i="14" s="1"/>
  <c r="Y34" i="14" s="1"/>
  <c r="AC34" i="14" s="1"/>
  <c r="AC36" i="14" s="1"/>
  <c r="AC46" i="14" s="1"/>
  <c r="AE17" i="14"/>
  <c r="AI17" i="14" s="1"/>
  <c r="T18" i="14"/>
  <c r="AA18" i="13"/>
  <c r="AB18" i="13"/>
  <c r="Y33" i="10"/>
  <c r="AC33" i="10" s="1"/>
  <c r="U34" i="10" s="1"/>
  <c r="Y34" i="10" s="1"/>
  <c r="AC34" i="10" s="1"/>
  <c r="AC36" i="10" s="1"/>
  <c r="AC46" i="10" s="1"/>
  <c r="AB17" i="10"/>
  <c r="AA17" i="10"/>
  <c r="AE17" i="9"/>
  <c r="AI17" i="9" s="1"/>
  <c r="T18" i="9"/>
  <c r="Y33" i="8"/>
  <c r="AC33" i="8" s="1"/>
  <c r="U34" i="8" s="1"/>
  <c r="Y34" i="8" s="1"/>
  <c r="AC34" i="8" s="1"/>
  <c r="AC36" i="8" s="1"/>
  <c r="AC46" i="8" s="1"/>
  <c r="AA17" i="8"/>
  <c r="AB17" i="8"/>
  <c r="Z34" i="8"/>
  <c r="AD34" i="8" s="1"/>
  <c r="AD36" i="8" s="1"/>
  <c r="AD46" i="8" s="1"/>
  <c r="S34" i="8"/>
  <c r="Z33" i="7"/>
  <c r="AD33" i="7" s="1"/>
  <c r="V34" i="7" s="1"/>
  <c r="Z34" i="7" s="1"/>
  <c r="AD34" i="7" s="1"/>
  <c r="AD36" i="7" s="1"/>
  <c r="AD46" i="7" s="1"/>
  <c r="Y34" i="7"/>
  <c r="AC34" i="7" s="1"/>
  <c r="AC36" i="7" s="1"/>
  <c r="AC46" i="7" s="1"/>
  <c r="S34" i="7"/>
  <c r="AE17" i="7"/>
  <c r="AI17" i="7" s="1"/>
  <c r="T18" i="7"/>
  <c r="Z34" i="6"/>
  <c r="AD34" i="6" s="1"/>
  <c r="AD36" i="6" s="1"/>
  <c r="AD46" i="6" s="1"/>
  <c r="U34" i="6"/>
  <c r="Y34" i="6"/>
  <c r="AC34" i="6" s="1"/>
  <c r="AC36" i="6" s="1"/>
  <c r="AC46" i="6" s="1"/>
  <c r="S34" i="6"/>
  <c r="AE17" i="6"/>
  <c r="AI17" i="6" s="1"/>
  <c r="T18" i="6"/>
  <c r="AB17" i="5"/>
  <c r="AA17" i="5"/>
  <c r="AE17" i="4"/>
  <c r="AI17" i="4" s="1"/>
  <c r="T18" i="4"/>
  <c r="Y32" i="3"/>
  <c r="AC32" i="3" s="1"/>
  <c r="U33" i="3" s="1"/>
  <c r="S34" i="3"/>
  <c r="W17" i="3"/>
  <c r="X17" i="3"/>
  <c r="Z34" i="3"/>
  <c r="AD34" i="3" s="1"/>
  <c r="AD36" i="3" s="1"/>
  <c r="AD46" i="3" s="1"/>
  <c r="Z33" i="2"/>
  <c r="AD33" i="2" s="1"/>
  <c r="V34" i="2" s="1"/>
  <c r="Z34" i="2" s="1"/>
  <c r="AD34" i="2" s="1"/>
  <c r="AD36" i="2" s="1"/>
  <c r="AD46" i="2" s="1"/>
  <c r="Y32" i="2"/>
  <c r="AC32" i="2" s="1"/>
  <c r="U33" i="2" s="1"/>
  <c r="AE17" i="2"/>
  <c r="AI17" i="2" s="1"/>
  <c r="T18" i="2"/>
  <c r="Y32" i="1"/>
  <c r="AC32" i="1" s="1"/>
  <c r="U33" i="1" s="1"/>
  <c r="S33" i="1"/>
  <c r="Q34" i="1"/>
  <c r="R34" i="1"/>
  <c r="Z33" i="1"/>
  <c r="AD33" i="1" s="1"/>
  <c r="V34" i="1" s="1"/>
  <c r="W17" i="1"/>
  <c r="X17" i="1"/>
  <c r="AE18" i="17" l="1"/>
  <c r="AI18" i="17" s="1"/>
  <c r="T19" i="17"/>
  <c r="W18" i="16"/>
  <c r="X18" i="16"/>
  <c r="AB18" i="15"/>
  <c r="AA18" i="15"/>
  <c r="W18" i="14"/>
  <c r="X18" i="14"/>
  <c r="AE18" i="13"/>
  <c r="AI18" i="13" s="1"/>
  <c r="T19" i="13"/>
  <c r="AE17" i="10"/>
  <c r="AI17" i="10" s="1"/>
  <c r="T18" i="10"/>
  <c r="W18" i="9"/>
  <c r="X18" i="9"/>
  <c r="AE17" i="8"/>
  <c r="AI17" i="8" s="1"/>
  <c r="T18" i="8"/>
  <c r="W18" i="7"/>
  <c r="X18" i="7"/>
  <c r="W18" i="6"/>
  <c r="X18" i="6"/>
  <c r="AE17" i="5"/>
  <c r="AI17" i="5" s="1"/>
  <c r="T18" i="5"/>
  <c r="W18" i="4"/>
  <c r="X18" i="4"/>
  <c r="Y33" i="3"/>
  <c r="AC33" i="3" s="1"/>
  <c r="U34" i="3" s="1"/>
  <c r="Y34" i="3" s="1"/>
  <c r="AC34" i="3" s="1"/>
  <c r="AC36" i="3" s="1"/>
  <c r="AC46" i="3" s="1"/>
  <c r="AB17" i="3"/>
  <c r="AA17" i="3"/>
  <c r="Y33" i="2"/>
  <c r="AC33" i="2" s="1"/>
  <c r="U34" i="2" s="1"/>
  <c r="Y34" i="2" s="1"/>
  <c r="AC34" i="2" s="1"/>
  <c r="AC36" i="2" s="1"/>
  <c r="AC46" i="2" s="1"/>
  <c r="W18" i="2"/>
  <c r="X18" i="2"/>
  <c r="Y33" i="1"/>
  <c r="AC33" i="1" s="1"/>
  <c r="U34" i="1" s="1"/>
  <c r="Y34" i="1" s="1"/>
  <c r="AC34" i="1" s="1"/>
  <c r="AC36" i="1" s="1"/>
  <c r="AC46" i="1" s="1"/>
  <c r="S34" i="1"/>
  <c r="Z34" i="1"/>
  <c r="AD34" i="1" s="1"/>
  <c r="AD36" i="1" s="1"/>
  <c r="AD46" i="1" s="1"/>
  <c r="AB17" i="1"/>
  <c r="AA17" i="1"/>
  <c r="W19" i="17" l="1"/>
  <c r="X19" i="17"/>
  <c r="AB18" i="16"/>
  <c r="AA18" i="16"/>
  <c r="AE18" i="15"/>
  <c r="AI18" i="15" s="1"/>
  <c r="T19" i="15"/>
  <c r="AA18" i="14"/>
  <c r="AB18" i="14"/>
  <c r="W19" i="13"/>
  <c r="X19" i="13"/>
  <c r="W18" i="10"/>
  <c r="X18" i="10"/>
  <c r="AB18" i="9"/>
  <c r="AA18" i="9"/>
  <c r="W18" i="8"/>
  <c r="X18" i="8"/>
  <c r="AB18" i="7"/>
  <c r="AA18" i="7"/>
  <c r="AB18" i="6"/>
  <c r="AA18" i="6"/>
  <c r="W18" i="5"/>
  <c r="X18" i="5"/>
  <c r="AB18" i="4"/>
  <c r="AA18" i="4"/>
  <c r="AE17" i="3"/>
  <c r="AI17" i="3" s="1"/>
  <c r="T18" i="3"/>
  <c r="AB18" i="2"/>
  <c r="AA18" i="2"/>
  <c r="AE17" i="1"/>
  <c r="AI17" i="1" s="1"/>
  <c r="T18" i="1"/>
  <c r="AB19" i="17" l="1"/>
  <c r="AA19" i="17"/>
  <c r="AE18" i="16"/>
  <c r="AI18" i="16" s="1"/>
  <c r="T19" i="16"/>
  <c r="W19" i="15"/>
  <c r="X19" i="15"/>
  <c r="AE18" i="14"/>
  <c r="AI18" i="14" s="1"/>
  <c r="T19" i="14"/>
  <c r="AB19" i="13"/>
  <c r="AA19" i="13"/>
  <c r="AB18" i="10"/>
  <c r="AA18" i="10"/>
  <c r="AE18" i="9"/>
  <c r="AI18" i="9" s="1"/>
  <c r="T19" i="9"/>
  <c r="AB18" i="8"/>
  <c r="AA18" i="8"/>
  <c r="AE18" i="7"/>
  <c r="AI18" i="7" s="1"/>
  <c r="T19" i="7"/>
  <c r="AE18" i="6"/>
  <c r="AI18" i="6" s="1"/>
  <c r="T19" i="6"/>
  <c r="AB18" i="5"/>
  <c r="AA18" i="5"/>
  <c r="AE18" i="4"/>
  <c r="AI18" i="4" s="1"/>
  <c r="T19" i="4"/>
  <c r="W18" i="3"/>
  <c r="X18" i="3"/>
  <c r="AE18" i="2"/>
  <c r="AI18" i="2" s="1"/>
  <c r="T19" i="2"/>
  <c r="W18" i="1"/>
  <c r="X18" i="1"/>
  <c r="AE19" i="17" l="1"/>
  <c r="AI19" i="17" s="1"/>
  <c r="T20" i="17"/>
  <c r="W19" i="16"/>
  <c r="X19" i="16"/>
  <c r="AB19" i="15"/>
  <c r="AA19" i="15"/>
  <c r="W19" i="14"/>
  <c r="X19" i="14"/>
  <c r="AE19" i="13"/>
  <c r="AI19" i="13" s="1"/>
  <c r="T20" i="13"/>
  <c r="AE18" i="10"/>
  <c r="AI18" i="10" s="1"/>
  <c r="T19" i="10"/>
  <c r="W19" i="9"/>
  <c r="X19" i="9"/>
  <c r="AE18" i="8"/>
  <c r="AI18" i="8" s="1"/>
  <c r="T19" i="8"/>
  <c r="W19" i="7"/>
  <c r="X19" i="7"/>
  <c r="W19" i="6"/>
  <c r="X19" i="6"/>
  <c r="AE18" i="5"/>
  <c r="AI18" i="5" s="1"/>
  <c r="T19" i="5"/>
  <c r="W19" i="4"/>
  <c r="X19" i="4"/>
  <c r="AA18" i="3"/>
  <c r="AB18" i="3"/>
  <c r="W19" i="2"/>
  <c r="X19" i="2"/>
  <c r="AB18" i="1"/>
  <c r="AA18" i="1"/>
  <c r="W20" i="17" l="1"/>
  <c r="X20" i="17"/>
  <c r="AB19" i="16"/>
  <c r="AA19" i="16"/>
  <c r="AE19" i="15"/>
  <c r="AI19" i="15" s="1"/>
  <c r="T20" i="15"/>
  <c r="AB19" i="14"/>
  <c r="AA19" i="14"/>
  <c r="W20" i="13"/>
  <c r="X20" i="13"/>
  <c r="W19" i="10"/>
  <c r="X19" i="10"/>
  <c r="AB19" i="9"/>
  <c r="AA19" i="9"/>
  <c r="W19" i="8"/>
  <c r="X19" i="8"/>
  <c r="AB19" i="7"/>
  <c r="AA19" i="7"/>
  <c r="AA19" i="6"/>
  <c r="AB19" i="6"/>
  <c r="W19" i="5"/>
  <c r="X19" i="5"/>
  <c r="AA19" i="4"/>
  <c r="AB19" i="4"/>
  <c r="AE18" i="3"/>
  <c r="AI18" i="3" s="1"/>
  <c r="T19" i="3"/>
  <c r="AB19" i="2"/>
  <c r="AA19" i="2"/>
  <c r="AE18" i="1"/>
  <c r="AI18" i="1" s="1"/>
  <c r="T19" i="1"/>
  <c r="AB20" i="17" l="1"/>
  <c r="AA20" i="17"/>
  <c r="AE19" i="16"/>
  <c r="AI19" i="16" s="1"/>
  <c r="T20" i="16"/>
  <c r="W20" i="15"/>
  <c r="X20" i="15"/>
  <c r="AE19" i="14"/>
  <c r="AI19" i="14" s="1"/>
  <c r="T20" i="14"/>
  <c r="AA20" i="13"/>
  <c r="AB20" i="13"/>
  <c r="AB19" i="10"/>
  <c r="AA19" i="10"/>
  <c r="AE19" i="9"/>
  <c r="AI19" i="9" s="1"/>
  <c r="T20" i="9"/>
  <c r="AA19" i="8"/>
  <c r="AB19" i="8"/>
  <c r="AE19" i="7"/>
  <c r="AI19" i="7" s="1"/>
  <c r="T20" i="7"/>
  <c r="AE19" i="6"/>
  <c r="AI19" i="6" s="1"/>
  <c r="T20" i="6"/>
  <c r="AB19" i="5"/>
  <c r="AA19" i="5"/>
  <c r="AE19" i="4"/>
  <c r="AI19" i="4" s="1"/>
  <c r="T20" i="4"/>
  <c r="W19" i="3"/>
  <c r="X19" i="3"/>
  <c r="AE19" i="2"/>
  <c r="AI19" i="2" s="1"/>
  <c r="T20" i="2"/>
  <c r="W19" i="1"/>
  <c r="X19" i="1"/>
  <c r="AE20" i="17" l="1"/>
  <c r="AI20" i="17" s="1"/>
  <c r="T21" i="17"/>
  <c r="W20" i="16"/>
  <c r="X20" i="16"/>
  <c r="AA20" i="15"/>
  <c r="AB20" i="15"/>
  <c r="W20" i="14"/>
  <c r="X20" i="14"/>
  <c r="AE20" i="13"/>
  <c r="AI20" i="13" s="1"/>
  <c r="T21" i="13"/>
  <c r="AE19" i="10"/>
  <c r="AI19" i="10" s="1"/>
  <c r="T20" i="10"/>
  <c r="W20" i="9"/>
  <c r="X20" i="9"/>
  <c r="AE19" i="8"/>
  <c r="AI19" i="8" s="1"/>
  <c r="T20" i="8"/>
  <c r="W20" i="7"/>
  <c r="X20" i="7"/>
  <c r="W20" i="6"/>
  <c r="X20" i="6"/>
  <c r="AE19" i="5"/>
  <c r="AI19" i="5" s="1"/>
  <c r="T20" i="5"/>
  <c r="W20" i="4"/>
  <c r="X20" i="4"/>
  <c r="AB19" i="3"/>
  <c r="AA19" i="3"/>
  <c r="W20" i="2"/>
  <c r="X20" i="2"/>
  <c r="AB19" i="1"/>
  <c r="AA19" i="1"/>
  <c r="W21" i="17" l="1"/>
  <c r="X21" i="17"/>
  <c r="AB20" i="16"/>
  <c r="AA20" i="16"/>
  <c r="AE20" i="15"/>
  <c r="AI20" i="15" s="1"/>
  <c r="T21" i="15"/>
  <c r="AB20" i="14"/>
  <c r="AA20" i="14"/>
  <c r="W21" i="13"/>
  <c r="X21" i="13"/>
  <c r="W20" i="10"/>
  <c r="X20" i="10"/>
  <c r="AB20" i="9"/>
  <c r="AA20" i="9"/>
  <c r="W20" i="8"/>
  <c r="X20" i="8"/>
  <c r="AB20" i="7"/>
  <c r="AA20" i="7"/>
  <c r="AB20" i="6"/>
  <c r="AA20" i="6"/>
  <c r="W20" i="5"/>
  <c r="X20" i="5"/>
  <c r="AA20" i="4"/>
  <c r="AB20" i="4"/>
  <c r="AE19" i="3"/>
  <c r="AI19" i="3" s="1"/>
  <c r="T20" i="3"/>
  <c r="AB20" i="2"/>
  <c r="AA20" i="2"/>
  <c r="AE19" i="1"/>
  <c r="AI19" i="1" s="1"/>
  <c r="T20" i="1"/>
  <c r="AB21" i="17" l="1"/>
  <c r="AA21" i="17"/>
  <c r="AE20" i="16"/>
  <c r="AI20" i="16" s="1"/>
  <c r="T21" i="16"/>
  <c r="W21" i="15"/>
  <c r="X21" i="15"/>
  <c r="AE20" i="14"/>
  <c r="AI20" i="14" s="1"/>
  <c r="T21" i="14"/>
  <c r="AB21" i="13"/>
  <c r="AA21" i="13"/>
  <c r="AB20" i="10"/>
  <c r="AA20" i="10"/>
  <c r="AE20" i="9"/>
  <c r="AI20" i="9" s="1"/>
  <c r="T21" i="9"/>
  <c r="AB20" i="8"/>
  <c r="AA20" i="8"/>
  <c r="AE20" i="7"/>
  <c r="AI20" i="7" s="1"/>
  <c r="T21" i="7"/>
  <c r="AE20" i="6"/>
  <c r="AI20" i="6" s="1"/>
  <c r="T21" i="6"/>
  <c r="AB20" i="5"/>
  <c r="AA20" i="5"/>
  <c r="AE20" i="4"/>
  <c r="AI20" i="4" s="1"/>
  <c r="W20" i="3"/>
  <c r="X20" i="3"/>
  <c r="AE20" i="2"/>
  <c r="AI20" i="2" s="1"/>
  <c r="T21" i="2"/>
  <c r="W20" i="1"/>
  <c r="X20" i="1"/>
  <c r="AE21" i="17" l="1"/>
  <c r="AI21" i="17" s="1"/>
  <c r="T22" i="17"/>
  <c r="W21" i="16"/>
  <c r="X21" i="16"/>
  <c r="AB21" i="15"/>
  <c r="AA21" i="15"/>
  <c r="W21" i="14"/>
  <c r="X21" i="14"/>
  <c r="AE21" i="13"/>
  <c r="AI21" i="13" s="1"/>
  <c r="T22" i="13"/>
  <c r="AE20" i="10"/>
  <c r="AI20" i="10" s="1"/>
  <c r="T21" i="10"/>
  <c r="W21" i="9"/>
  <c r="X21" i="9"/>
  <c r="AE20" i="8"/>
  <c r="AI20" i="8" s="1"/>
  <c r="T21" i="8"/>
  <c r="W21" i="7"/>
  <c r="X21" i="7"/>
  <c r="W21" i="6"/>
  <c r="X21" i="6"/>
  <c r="AE20" i="5"/>
  <c r="AI20" i="5" s="1"/>
  <c r="T21" i="5"/>
  <c r="W21" i="4"/>
  <c r="X21" i="4"/>
  <c r="AA20" i="3"/>
  <c r="AB20" i="3"/>
  <c r="W21" i="2"/>
  <c r="X21" i="2"/>
  <c r="AB20" i="1"/>
  <c r="AA20" i="1"/>
  <c r="W22" i="17" l="1"/>
  <c r="X22" i="17"/>
  <c r="AB21" i="16"/>
  <c r="AA21" i="16"/>
  <c r="AE21" i="15"/>
  <c r="AI21" i="15" s="1"/>
  <c r="T22" i="15"/>
  <c r="AB21" i="14"/>
  <c r="AA21" i="14"/>
  <c r="W22" i="13"/>
  <c r="X22" i="13"/>
  <c r="W21" i="10"/>
  <c r="X21" i="10"/>
  <c r="AB21" i="9"/>
  <c r="AA21" i="9"/>
  <c r="W21" i="8"/>
  <c r="X21" i="8"/>
  <c r="AB21" i="7"/>
  <c r="AA21" i="7"/>
  <c r="AA21" i="6"/>
  <c r="AB21" i="6"/>
  <c r="W21" i="5"/>
  <c r="X21" i="5"/>
  <c r="AB21" i="4"/>
  <c r="AA21" i="4"/>
  <c r="AE20" i="3"/>
  <c r="AI20" i="3" s="1"/>
  <c r="T21" i="3"/>
  <c r="AA21" i="2"/>
  <c r="AB21" i="2"/>
  <c r="AE20" i="1"/>
  <c r="AI20" i="1" s="1"/>
  <c r="T21" i="1"/>
  <c r="AB22" i="17" l="1"/>
  <c r="AA22" i="17"/>
  <c r="AE21" i="16"/>
  <c r="AI21" i="16" s="1"/>
  <c r="T22" i="16"/>
  <c r="W22" i="15"/>
  <c r="X22" i="15"/>
  <c r="AE21" i="14"/>
  <c r="AI21" i="14" s="1"/>
  <c r="T22" i="14"/>
  <c r="AA22" i="13"/>
  <c r="AB22" i="13"/>
  <c r="AA21" i="10"/>
  <c r="AB21" i="10"/>
  <c r="AE21" i="9"/>
  <c r="AI21" i="9" s="1"/>
  <c r="T22" i="9"/>
  <c r="AA21" i="8"/>
  <c r="AB21" i="8"/>
  <c r="AE21" i="7"/>
  <c r="AI21" i="7" s="1"/>
  <c r="T22" i="7"/>
  <c r="AE21" i="6"/>
  <c r="AI21" i="6" s="1"/>
  <c r="T22" i="6"/>
  <c r="AB21" i="5"/>
  <c r="AA21" i="5"/>
  <c r="AE21" i="4"/>
  <c r="AI21" i="4" s="1"/>
  <c r="T22" i="4"/>
  <c r="W21" i="3"/>
  <c r="X21" i="3"/>
  <c r="AE21" i="2"/>
  <c r="AI21" i="2" s="1"/>
  <c r="T22" i="2"/>
  <c r="W21" i="1"/>
  <c r="X21" i="1"/>
  <c r="AE22" i="17" l="1"/>
  <c r="AI22" i="17" s="1"/>
  <c r="T23" i="17"/>
  <c r="W22" i="16"/>
  <c r="X22" i="16"/>
  <c r="AB22" i="15"/>
  <c r="AA22" i="15"/>
  <c r="W22" i="14"/>
  <c r="X22" i="14"/>
  <c r="AE22" i="13"/>
  <c r="AI22" i="13" s="1"/>
  <c r="T23" i="13"/>
  <c r="AE21" i="10"/>
  <c r="AI21" i="10" s="1"/>
  <c r="T22" i="10"/>
  <c r="W22" i="9"/>
  <c r="X22" i="9"/>
  <c r="AE21" i="8"/>
  <c r="AI21" i="8" s="1"/>
  <c r="T22" i="8"/>
  <c r="W22" i="7"/>
  <c r="X22" i="7"/>
  <c r="W22" i="6"/>
  <c r="X22" i="6"/>
  <c r="AE21" i="5"/>
  <c r="AI21" i="5" s="1"/>
  <c r="T22" i="5"/>
  <c r="W22" i="4"/>
  <c r="X22" i="4"/>
  <c r="AB21" i="3"/>
  <c r="AA21" i="3"/>
  <c r="W22" i="2"/>
  <c r="X22" i="2"/>
  <c r="AB21" i="1"/>
  <c r="AA21" i="1"/>
  <c r="W23" i="17" l="1"/>
  <c r="X23" i="17"/>
  <c r="AB22" i="16"/>
  <c r="AA22" i="16"/>
  <c r="AE22" i="15"/>
  <c r="AI22" i="15" s="1"/>
  <c r="T23" i="15"/>
  <c r="AB22" i="14"/>
  <c r="AA22" i="14"/>
  <c r="W23" i="13"/>
  <c r="X23" i="13"/>
  <c r="W22" i="10"/>
  <c r="X22" i="10"/>
  <c r="AB22" i="9"/>
  <c r="AA22" i="9"/>
  <c r="W22" i="8"/>
  <c r="X22" i="8"/>
  <c r="AB22" i="7"/>
  <c r="AA22" i="7"/>
  <c r="AB22" i="6"/>
  <c r="AA22" i="6"/>
  <c r="W22" i="5"/>
  <c r="X22" i="5"/>
  <c r="AA22" i="4"/>
  <c r="AB22" i="4"/>
  <c r="AE21" i="3"/>
  <c r="AI21" i="3" s="1"/>
  <c r="T22" i="3"/>
  <c r="AB22" i="2"/>
  <c r="AA22" i="2"/>
  <c r="AE21" i="1"/>
  <c r="AI21" i="1" s="1"/>
  <c r="T22" i="1"/>
  <c r="AB23" i="17" l="1"/>
  <c r="AA23" i="17"/>
  <c r="AE22" i="16"/>
  <c r="AI22" i="16" s="1"/>
  <c r="T23" i="16"/>
  <c r="W23" i="15"/>
  <c r="X23" i="15"/>
  <c r="AE22" i="14"/>
  <c r="AI22" i="14" s="1"/>
  <c r="T23" i="14"/>
  <c r="AB23" i="13"/>
  <c r="AA23" i="13"/>
  <c r="AA22" i="10"/>
  <c r="AB22" i="10"/>
  <c r="AE22" i="9"/>
  <c r="AI22" i="9" s="1"/>
  <c r="T23" i="9"/>
  <c r="AB22" i="8"/>
  <c r="AA22" i="8"/>
  <c r="AE22" i="7"/>
  <c r="AI22" i="7" s="1"/>
  <c r="T23" i="7"/>
  <c r="AE22" i="6"/>
  <c r="AI22" i="6" s="1"/>
  <c r="T23" i="6"/>
  <c r="AB22" i="5"/>
  <c r="AA22" i="5"/>
  <c r="AE22" i="4"/>
  <c r="AI22" i="4" s="1"/>
  <c r="T23" i="4"/>
  <c r="W22" i="3"/>
  <c r="X22" i="3"/>
  <c r="AE22" i="2"/>
  <c r="AI22" i="2" s="1"/>
  <c r="T23" i="2"/>
  <c r="W22" i="1"/>
  <c r="X22" i="1"/>
  <c r="AE23" i="17" l="1"/>
  <c r="AI23" i="17" s="1"/>
  <c r="T24" i="17"/>
  <c r="W23" i="16"/>
  <c r="X23" i="16"/>
  <c r="AB23" i="15"/>
  <c r="AA23" i="15"/>
  <c r="W23" i="14"/>
  <c r="X23" i="14"/>
  <c r="AE23" i="13"/>
  <c r="AI23" i="13" s="1"/>
  <c r="T24" i="13"/>
  <c r="AE22" i="10"/>
  <c r="AI22" i="10" s="1"/>
  <c r="T23" i="10"/>
  <c r="W23" i="9"/>
  <c r="X23" i="9"/>
  <c r="AE22" i="8"/>
  <c r="AI22" i="8" s="1"/>
  <c r="T23" i="8"/>
  <c r="W23" i="7"/>
  <c r="X23" i="7"/>
  <c r="W23" i="6"/>
  <c r="X23" i="6"/>
  <c r="AE22" i="5"/>
  <c r="AI22" i="5" s="1"/>
  <c r="T23" i="5"/>
  <c r="W23" i="4"/>
  <c r="X23" i="4"/>
  <c r="AA22" i="3"/>
  <c r="AB22" i="3"/>
  <c r="W23" i="2"/>
  <c r="X23" i="2"/>
  <c r="AB22" i="1"/>
  <c r="AA22" i="1"/>
  <c r="W24" i="17" l="1"/>
  <c r="X24" i="17"/>
  <c r="AB23" i="16"/>
  <c r="AA23" i="16"/>
  <c r="AE23" i="15"/>
  <c r="AI23" i="15" s="1"/>
  <c r="T24" i="15"/>
  <c r="AB23" i="14"/>
  <c r="AA23" i="14"/>
  <c r="W24" i="13"/>
  <c r="X24" i="13"/>
  <c r="W23" i="10"/>
  <c r="X23" i="10"/>
  <c r="AB23" i="9"/>
  <c r="AA23" i="9"/>
  <c r="W23" i="8"/>
  <c r="X23" i="8"/>
  <c r="AA23" i="7"/>
  <c r="AB23" i="7"/>
  <c r="AA23" i="6"/>
  <c r="AB23" i="6"/>
  <c r="W23" i="5"/>
  <c r="X23" i="5"/>
  <c r="AB23" i="4"/>
  <c r="AA23" i="4"/>
  <c r="AE22" i="3"/>
  <c r="AI22" i="3" s="1"/>
  <c r="T23" i="3"/>
  <c r="AA23" i="2"/>
  <c r="AB23" i="2"/>
  <c r="AE22" i="1"/>
  <c r="AI22" i="1" s="1"/>
  <c r="T23" i="1"/>
  <c r="AB24" i="17" l="1"/>
  <c r="AA24" i="17"/>
  <c r="AE23" i="16"/>
  <c r="AI23" i="16" s="1"/>
  <c r="T24" i="16"/>
  <c r="W24" i="15"/>
  <c r="X24" i="15"/>
  <c r="AE23" i="14"/>
  <c r="AI23" i="14" s="1"/>
  <c r="T24" i="14"/>
  <c r="AA24" i="13"/>
  <c r="AB24" i="13"/>
  <c r="AA23" i="10"/>
  <c r="AB23" i="10"/>
  <c r="AE23" i="9"/>
  <c r="AI23" i="9" s="1"/>
  <c r="T24" i="9"/>
  <c r="AA23" i="8"/>
  <c r="AB23" i="8"/>
  <c r="AE23" i="7"/>
  <c r="AI23" i="7" s="1"/>
  <c r="T24" i="7"/>
  <c r="AE23" i="6"/>
  <c r="AI23" i="6" s="1"/>
  <c r="T24" i="6"/>
  <c r="AB23" i="5"/>
  <c r="AA23" i="5"/>
  <c r="AE23" i="4"/>
  <c r="AI23" i="4" s="1"/>
  <c r="T24" i="4"/>
  <c r="W23" i="3"/>
  <c r="X23" i="3"/>
  <c r="AE23" i="2"/>
  <c r="AI23" i="2" s="1"/>
  <c r="T24" i="2"/>
  <c r="W23" i="1"/>
  <c r="X23" i="1"/>
  <c r="AE24" i="17" l="1"/>
  <c r="AI24" i="17" s="1"/>
  <c r="T25" i="17"/>
  <c r="W24" i="16"/>
  <c r="X24" i="16"/>
  <c r="AB24" i="15"/>
  <c r="AA24" i="15"/>
  <c r="W24" i="14"/>
  <c r="X24" i="14"/>
  <c r="AE24" i="13"/>
  <c r="AI24" i="13" s="1"/>
  <c r="T25" i="13"/>
  <c r="AE23" i="10"/>
  <c r="AI23" i="10" s="1"/>
  <c r="T24" i="10"/>
  <c r="W24" i="9"/>
  <c r="X24" i="9"/>
  <c r="AE23" i="8"/>
  <c r="AI23" i="8" s="1"/>
  <c r="T24" i="8"/>
  <c r="W24" i="7"/>
  <c r="X24" i="7"/>
  <c r="W24" i="6"/>
  <c r="X24" i="6"/>
  <c r="AE23" i="5"/>
  <c r="AI23" i="5" s="1"/>
  <c r="T24" i="5"/>
  <c r="W24" i="4"/>
  <c r="X24" i="4"/>
  <c r="AA23" i="3"/>
  <c r="AB23" i="3"/>
  <c r="W24" i="2"/>
  <c r="X24" i="2"/>
  <c r="AB23" i="1"/>
  <c r="AA23" i="1"/>
  <c r="W25" i="17" l="1"/>
  <c r="X25" i="17"/>
  <c r="AB24" i="16"/>
  <c r="AA24" i="16"/>
  <c r="AE24" i="15"/>
  <c r="AI24" i="15" s="1"/>
  <c r="T25" i="15"/>
  <c r="AB24" i="14"/>
  <c r="AA24" i="14"/>
  <c r="W25" i="13"/>
  <c r="X25" i="13"/>
  <c r="W24" i="10"/>
  <c r="X24" i="10"/>
  <c r="AB24" i="9"/>
  <c r="AA24" i="9"/>
  <c r="W24" i="8"/>
  <c r="X24" i="8"/>
  <c r="AB24" i="7"/>
  <c r="AA24" i="7"/>
  <c r="AB24" i="6"/>
  <c r="AA24" i="6"/>
  <c r="W24" i="5"/>
  <c r="X24" i="5"/>
  <c r="AA24" i="4"/>
  <c r="AB24" i="4"/>
  <c r="AE23" i="3"/>
  <c r="AI23" i="3" s="1"/>
  <c r="T24" i="3"/>
  <c r="AB24" i="2"/>
  <c r="AA24" i="2"/>
  <c r="AE23" i="1"/>
  <c r="AI23" i="1" s="1"/>
  <c r="T24" i="1"/>
  <c r="AA25" i="17" l="1"/>
  <c r="AB25" i="17"/>
  <c r="AE24" i="16"/>
  <c r="AI24" i="16" s="1"/>
  <c r="T25" i="16"/>
  <c r="W25" i="15"/>
  <c r="X25" i="15"/>
  <c r="AE24" i="14"/>
  <c r="AI24" i="14" s="1"/>
  <c r="T25" i="14"/>
  <c r="AB25" i="13"/>
  <c r="AA25" i="13"/>
  <c r="AA24" i="10"/>
  <c r="AB24" i="10"/>
  <c r="AE24" i="9"/>
  <c r="AI24" i="9" s="1"/>
  <c r="T25" i="9"/>
  <c r="AB24" i="8"/>
  <c r="AA24" i="8"/>
  <c r="AE24" i="7"/>
  <c r="AI24" i="7" s="1"/>
  <c r="T25" i="7"/>
  <c r="AE24" i="6"/>
  <c r="AI24" i="6" s="1"/>
  <c r="T25" i="6"/>
  <c r="AB24" i="5"/>
  <c r="AA24" i="5"/>
  <c r="AE24" i="4"/>
  <c r="AI24" i="4" s="1"/>
  <c r="T25" i="4"/>
  <c r="W24" i="3"/>
  <c r="X24" i="3"/>
  <c r="AE24" i="2"/>
  <c r="AI24" i="2" s="1"/>
  <c r="T25" i="2"/>
  <c r="W24" i="1"/>
  <c r="X24" i="1"/>
  <c r="AE25" i="17" l="1"/>
  <c r="AI25" i="17" s="1"/>
  <c r="T26" i="17"/>
  <c r="W25" i="16"/>
  <c r="X25" i="16"/>
  <c r="AA25" i="15"/>
  <c r="AB25" i="15"/>
  <c r="W25" i="14"/>
  <c r="X25" i="14"/>
  <c r="AE25" i="13"/>
  <c r="AI25" i="13" s="1"/>
  <c r="T26" i="13"/>
  <c r="AE24" i="10"/>
  <c r="AI24" i="10" s="1"/>
  <c r="T25" i="10"/>
  <c r="W25" i="9"/>
  <c r="X25" i="9"/>
  <c r="AE24" i="8"/>
  <c r="AI24" i="8" s="1"/>
  <c r="T25" i="8"/>
  <c r="W25" i="7"/>
  <c r="X25" i="7"/>
  <c r="W25" i="6"/>
  <c r="X25" i="6"/>
  <c r="AE24" i="5"/>
  <c r="AI24" i="5" s="1"/>
  <c r="T25" i="5"/>
  <c r="W25" i="4"/>
  <c r="X25" i="4"/>
  <c r="AA24" i="3"/>
  <c r="AB24" i="3"/>
  <c r="W25" i="2"/>
  <c r="X25" i="2"/>
  <c r="AB24" i="1"/>
  <c r="AA24" i="1"/>
  <c r="W26" i="17" l="1"/>
  <c r="X26" i="17"/>
  <c r="AA25" i="16"/>
  <c r="AB25" i="16"/>
  <c r="AE25" i="15"/>
  <c r="AI25" i="15" s="1"/>
  <c r="T26" i="15"/>
  <c r="AB25" i="14"/>
  <c r="AA25" i="14"/>
  <c r="W26" i="13"/>
  <c r="X26" i="13"/>
  <c r="W25" i="10"/>
  <c r="X25" i="10"/>
  <c r="AB25" i="9"/>
  <c r="AA25" i="9"/>
  <c r="W25" i="8"/>
  <c r="X25" i="8"/>
  <c r="AA25" i="7"/>
  <c r="AB25" i="7"/>
  <c r="AA25" i="6"/>
  <c r="AB25" i="6"/>
  <c r="W25" i="5"/>
  <c r="X25" i="5"/>
  <c r="AB25" i="4"/>
  <c r="AA25" i="4"/>
  <c r="AE24" i="3"/>
  <c r="AI24" i="3" s="1"/>
  <c r="T25" i="3"/>
  <c r="AB25" i="2"/>
  <c r="AA25" i="2"/>
  <c r="AE24" i="1"/>
  <c r="AI24" i="1" s="1"/>
  <c r="T25" i="1"/>
  <c r="AB26" i="17" l="1"/>
  <c r="AA26" i="17"/>
  <c r="AE25" i="16"/>
  <c r="AI25" i="16" s="1"/>
  <c r="T26" i="16"/>
  <c r="W26" i="15"/>
  <c r="X26" i="15"/>
  <c r="AE25" i="14"/>
  <c r="AI25" i="14" s="1"/>
  <c r="T26" i="14"/>
  <c r="AA26" i="13"/>
  <c r="AB26" i="13"/>
  <c r="AA25" i="10"/>
  <c r="AB25" i="10"/>
  <c r="AE25" i="9"/>
  <c r="AI25" i="9" s="1"/>
  <c r="T26" i="9"/>
  <c r="AA25" i="8"/>
  <c r="AB25" i="8"/>
  <c r="AE25" i="7"/>
  <c r="AI25" i="7" s="1"/>
  <c r="T26" i="7"/>
  <c r="AE25" i="6"/>
  <c r="AI25" i="6" s="1"/>
  <c r="T26" i="6"/>
  <c r="AB25" i="5"/>
  <c r="AA25" i="5"/>
  <c r="AE25" i="4"/>
  <c r="AI25" i="4" s="1"/>
  <c r="T26" i="4"/>
  <c r="W25" i="3"/>
  <c r="X25" i="3"/>
  <c r="AE25" i="2"/>
  <c r="AI25" i="2" s="1"/>
  <c r="T26" i="2"/>
  <c r="W25" i="1"/>
  <c r="X25" i="1"/>
  <c r="AE26" i="17" l="1"/>
  <c r="AI26" i="17" s="1"/>
  <c r="T27" i="17"/>
  <c r="W26" i="16"/>
  <c r="X26" i="16"/>
  <c r="AB26" i="15"/>
  <c r="AA26" i="15"/>
  <c r="W26" i="14"/>
  <c r="X26" i="14"/>
  <c r="AE26" i="13"/>
  <c r="AI26" i="13" s="1"/>
  <c r="T27" i="13"/>
  <c r="AE25" i="10"/>
  <c r="AI25" i="10" s="1"/>
  <c r="T26" i="10"/>
  <c r="W26" i="9"/>
  <c r="X26" i="9"/>
  <c r="AE25" i="8"/>
  <c r="AI25" i="8" s="1"/>
  <c r="T26" i="8"/>
  <c r="W26" i="7"/>
  <c r="X26" i="7"/>
  <c r="W26" i="6"/>
  <c r="X26" i="6"/>
  <c r="AE25" i="5"/>
  <c r="AI25" i="5" s="1"/>
  <c r="T26" i="5"/>
  <c r="W26" i="4"/>
  <c r="X26" i="4"/>
  <c r="AB25" i="3"/>
  <c r="AA25" i="3"/>
  <c r="W26" i="2"/>
  <c r="X26" i="2"/>
  <c r="AB25" i="1"/>
  <c r="AA25" i="1"/>
  <c r="W27" i="17" l="1"/>
  <c r="X27" i="17"/>
  <c r="AB26" i="16"/>
  <c r="AA26" i="16"/>
  <c r="AE26" i="15"/>
  <c r="AI26" i="15" s="1"/>
  <c r="T27" i="15"/>
  <c r="AB26" i="14"/>
  <c r="AA26" i="14"/>
  <c r="W27" i="13"/>
  <c r="X27" i="13"/>
  <c r="W26" i="10"/>
  <c r="X26" i="10"/>
  <c r="AB26" i="9"/>
  <c r="AA26" i="9"/>
  <c r="W26" i="8"/>
  <c r="X26" i="8"/>
  <c r="AB26" i="7"/>
  <c r="AA26" i="7"/>
  <c r="AB26" i="6"/>
  <c r="AA26" i="6"/>
  <c r="W26" i="5"/>
  <c r="X26" i="5"/>
  <c r="AA26" i="4"/>
  <c r="AB26" i="4"/>
  <c r="AE25" i="3"/>
  <c r="AI25" i="3" s="1"/>
  <c r="T26" i="3"/>
  <c r="AB26" i="2"/>
  <c r="AA26" i="2"/>
  <c r="AE25" i="1"/>
  <c r="AI25" i="1" s="1"/>
  <c r="T26" i="1"/>
  <c r="AB27" i="17" l="1"/>
  <c r="AA27" i="17"/>
  <c r="AE26" i="16"/>
  <c r="AI26" i="16" s="1"/>
  <c r="T27" i="16"/>
  <c r="W27" i="15"/>
  <c r="X27" i="15"/>
  <c r="AE26" i="14"/>
  <c r="AI26" i="14" s="1"/>
  <c r="T27" i="14"/>
  <c r="AB27" i="13"/>
  <c r="AA27" i="13"/>
  <c r="AA26" i="10"/>
  <c r="AB26" i="10"/>
  <c r="AE26" i="9"/>
  <c r="AI26" i="9" s="1"/>
  <c r="T27" i="9"/>
  <c r="AB26" i="8"/>
  <c r="AA26" i="8"/>
  <c r="AE26" i="7"/>
  <c r="AI26" i="7" s="1"/>
  <c r="T27" i="7"/>
  <c r="AE26" i="6"/>
  <c r="AI26" i="6" s="1"/>
  <c r="T27" i="6"/>
  <c r="AB26" i="5"/>
  <c r="AA26" i="5"/>
  <c r="AE26" i="4"/>
  <c r="AI26" i="4" s="1"/>
  <c r="T27" i="4"/>
  <c r="W26" i="3"/>
  <c r="X26" i="3"/>
  <c r="AE26" i="2"/>
  <c r="AI26" i="2" s="1"/>
  <c r="T27" i="2"/>
  <c r="W26" i="1"/>
  <c r="X26" i="1"/>
  <c r="AE27" i="17" l="1"/>
  <c r="AI27" i="17" s="1"/>
  <c r="T28" i="17"/>
  <c r="W27" i="16"/>
  <c r="X27" i="16"/>
  <c r="AB27" i="15"/>
  <c r="AA27" i="15"/>
  <c r="W27" i="14"/>
  <c r="X27" i="14"/>
  <c r="AE27" i="13"/>
  <c r="AI27" i="13" s="1"/>
  <c r="T28" i="13"/>
  <c r="AE26" i="10"/>
  <c r="AI26" i="10" s="1"/>
  <c r="T27" i="10"/>
  <c r="W27" i="9"/>
  <c r="X27" i="9"/>
  <c r="AE26" i="8"/>
  <c r="AI26" i="8" s="1"/>
  <c r="T27" i="8"/>
  <c r="W27" i="7"/>
  <c r="X27" i="7"/>
  <c r="W27" i="6"/>
  <c r="X27" i="6"/>
  <c r="AE26" i="5"/>
  <c r="AI26" i="5" s="1"/>
  <c r="T27" i="5"/>
  <c r="W27" i="4"/>
  <c r="X27" i="4"/>
  <c r="AA26" i="3"/>
  <c r="AB26" i="3"/>
  <c r="W27" i="2"/>
  <c r="X27" i="2"/>
  <c r="AB26" i="1"/>
  <c r="AA26" i="1"/>
  <c r="W28" i="17" l="1"/>
  <c r="X28" i="17"/>
  <c r="AB27" i="16"/>
  <c r="AA27" i="16"/>
  <c r="AE27" i="15"/>
  <c r="AI27" i="15" s="1"/>
  <c r="T28" i="15"/>
  <c r="AB27" i="14"/>
  <c r="AA27" i="14"/>
  <c r="W28" i="13"/>
  <c r="X28" i="13"/>
  <c r="W27" i="10"/>
  <c r="X27" i="10"/>
  <c r="AB27" i="9"/>
  <c r="AA27" i="9"/>
  <c r="W27" i="8"/>
  <c r="X27" i="8"/>
  <c r="AB27" i="7"/>
  <c r="AA27" i="7"/>
  <c r="AA27" i="6"/>
  <c r="AB27" i="6"/>
  <c r="W27" i="5"/>
  <c r="X27" i="5"/>
  <c r="AB27" i="4"/>
  <c r="AA27" i="4"/>
  <c r="AE26" i="3"/>
  <c r="AI26" i="3" s="1"/>
  <c r="T27" i="3"/>
  <c r="AA27" i="2"/>
  <c r="AB27" i="2"/>
  <c r="AE26" i="1"/>
  <c r="AI26" i="1" s="1"/>
  <c r="T27" i="1"/>
  <c r="AB28" i="17" l="1"/>
  <c r="AA28" i="17"/>
  <c r="AE27" i="16"/>
  <c r="AI27" i="16" s="1"/>
  <c r="T28" i="16"/>
  <c r="W28" i="15"/>
  <c r="X28" i="15"/>
  <c r="AE27" i="14"/>
  <c r="AI27" i="14" s="1"/>
  <c r="T28" i="14"/>
  <c r="AA28" i="13"/>
  <c r="AB28" i="13"/>
  <c r="AB27" i="10"/>
  <c r="AA27" i="10"/>
  <c r="AE27" i="9"/>
  <c r="AI27" i="9" s="1"/>
  <c r="T28" i="9"/>
  <c r="AB27" i="8"/>
  <c r="AA27" i="8"/>
  <c r="AE27" i="7"/>
  <c r="AI27" i="7" s="1"/>
  <c r="T28" i="7"/>
  <c r="AE27" i="6"/>
  <c r="AI27" i="6" s="1"/>
  <c r="T28" i="6"/>
  <c r="AB27" i="5"/>
  <c r="AA27" i="5"/>
  <c r="AE27" i="4"/>
  <c r="AI27" i="4" s="1"/>
  <c r="T28" i="4"/>
  <c r="W27" i="3"/>
  <c r="X27" i="3"/>
  <c r="AE27" i="2"/>
  <c r="AI27" i="2" s="1"/>
  <c r="T28" i="2"/>
  <c r="W27" i="1"/>
  <c r="X27" i="1"/>
  <c r="AE28" i="17" l="1"/>
  <c r="AI28" i="17" s="1"/>
  <c r="T29" i="17"/>
  <c r="W28" i="16"/>
  <c r="X28" i="16"/>
  <c r="AA28" i="15"/>
  <c r="AB28" i="15"/>
  <c r="W28" i="14"/>
  <c r="X28" i="14"/>
  <c r="AE28" i="13"/>
  <c r="AI28" i="13" s="1"/>
  <c r="T29" i="13"/>
  <c r="AE27" i="10"/>
  <c r="AI27" i="10" s="1"/>
  <c r="T28" i="10"/>
  <c r="W28" i="9"/>
  <c r="X28" i="9"/>
  <c r="AE27" i="8"/>
  <c r="AI27" i="8" s="1"/>
  <c r="T28" i="8"/>
  <c r="W28" i="7"/>
  <c r="X28" i="7"/>
  <c r="W28" i="6"/>
  <c r="X28" i="6"/>
  <c r="AE27" i="5"/>
  <c r="AI27" i="5" s="1"/>
  <c r="T28" i="5"/>
  <c r="W28" i="4"/>
  <c r="X28" i="4"/>
  <c r="AB27" i="3"/>
  <c r="AA27" i="3"/>
  <c r="W28" i="2"/>
  <c r="X28" i="2"/>
  <c r="AB27" i="1"/>
  <c r="AA27" i="1"/>
  <c r="W29" i="17" l="1"/>
  <c r="X29" i="17"/>
  <c r="AB28" i="16"/>
  <c r="AA28" i="16"/>
  <c r="AE28" i="15"/>
  <c r="AI28" i="15" s="1"/>
  <c r="T29" i="15"/>
  <c r="AB28" i="14"/>
  <c r="AA28" i="14"/>
  <c r="W29" i="13"/>
  <c r="X29" i="13"/>
  <c r="W28" i="10"/>
  <c r="X28" i="10"/>
  <c r="AB28" i="9"/>
  <c r="AA28" i="9"/>
  <c r="W28" i="8"/>
  <c r="X28" i="8"/>
  <c r="AB28" i="7"/>
  <c r="AA28" i="7"/>
  <c r="AB28" i="6"/>
  <c r="AA28" i="6"/>
  <c r="W28" i="5"/>
  <c r="X28" i="5"/>
  <c r="AA28" i="4"/>
  <c r="AB28" i="4"/>
  <c r="AE27" i="3"/>
  <c r="AI27" i="3" s="1"/>
  <c r="T28" i="3"/>
  <c r="AB28" i="2"/>
  <c r="AA28" i="2"/>
  <c r="AE27" i="1"/>
  <c r="AI27" i="1" s="1"/>
  <c r="T28" i="1"/>
  <c r="AB29" i="17" l="1"/>
  <c r="AA29" i="17"/>
  <c r="AE28" i="16"/>
  <c r="AI28" i="16" s="1"/>
  <c r="T29" i="16"/>
  <c r="W29" i="15"/>
  <c r="X29" i="15"/>
  <c r="AE28" i="14"/>
  <c r="AI28" i="14" s="1"/>
  <c r="T29" i="14"/>
  <c r="AB29" i="13"/>
  <c r="AA29" i="13"/>
  <c r="AB28" i="10"/>
  <c r="AA28" i="10"/>
  <c r="AE28" i="9"/>
  <c r="AI28" i="9" s="1"/>
  <c r="T29" i="9"/>
  <c r="AB28" i="8"/>
  <c r="AA28" i="8"/>
  <c r="AE28" i="7"/>
  <c r="AI28" i="7" s="1"/>
  <c r="T29" i="7"/>
  <c r="AE28" i="6"/>
  <c r="AI28" i="6" s="1"/>
  <c r="T29" i="6"/>
  <c r="AB28" i="5"/>
  <c r="AA28" i="5"/>
  <c r="AE28" i="4"/>
  <c r="AI28" i="4" s="1"/>
  <c r="T29" i="4"/>
  <c r="W28" i="3"/>
  <c r="X28" i="3"/>
  <c r="AE28" i="2"/>
  <c r="AI28" i="2" s="1"/>
  <c r="T29" i="2"/>
  <c r="W28" i="1"/>
  <c r="X28" i="1"/>
  <c r="AE29" i="17" l="1"/>
  <c r="AI29" i="17" s="1"/>
  <c r="T30" i="17"/>
  <c r="W29" i="16"/>
  <c r="X29" i="16"/>
  <c r="AB29" i="15"/>
  <c r="AA29" i="15"/>
  <c r="W29" i="14"/>
  <c r="X29" i="14"/>
  <c r="AE29" i="13"/>
  <c r="AI29" i="13" s="1"/>
  <c r="T30" i="13"/>
  <c r="AE28" i="10"/>
  <c r="AI28" i="10" s="1"/>
  <c r="T29" i="10"/>
  <c r="W29" i="9"/>
  <c r="X29" i="9"/>
  <c r="AE28" i="8"/>
  <c r="AI28" i="8" s="1"/>
  <c r="T29" i="8"/>
  <c r="W29" i="7"/>
  <c r="X29" i="7"/>
  <c r="W29" i="6"/>
  <c r="X29" i="6"/>
  <c r="AE28" i="5"/>
  <c r="AI28" i="5" s="1"/>
  <c r="T29" i="5"/>
  <c r="W29" i="4"/>
  <c r="X29" i="4"/>
  <c r="AA28" i="3"/>
  <c r="AB28" i="3"/>
  <c r="W29" i="2"/>
  <c r="X29" i="2"/>
  <c r="AB28" i="1"/>
  <c r="AA28" i="1"/>
  <c r="W30" i="17" l="1"/>
  <c r="X30" i="17"/>
  <c r="AB29" i="16"/>
  <c r="AA29" i="16"/>
  <c r="AE29" i="15"/>
  <c r="AI29" i="15" s="1"/>
  <c r="T30" i="15"/>
  <c r="AB29" i="14"/>
  <c r="AA29" i="14"/>
  <c r="W30" i="13"/>
  <c r="X30" i="13"/>
  <c r="W29" i="10"/>
  <c r="X29" i="10"/>
  <c r="AB29" i="9"/>
  <c r="AA29" i="9"/>
  <c r="W29" i="8"/>
  <c r="X29" i="8"/>
  <c r="AB29" i="7"/>
  <c r="AA29" i="7"/>
  <c r="AA29" i="6"/>
  <c r="AB29" i="6"/>
  <c r="W29" i="5"/>
  <c r="X29" i="5"/>
  <c r="AB29" i="4"/>
  <c r="AA29" i="4"/>
  <c r="AE28" i="3"/>
  <c r="AI28" i="3" s="1"/>
  <c r="T29" i="3"/>
  <c r="AA29" i="2"/>
  <c r="AB29" i="2"/>
  <c r="AE28" i="1"/>
  <c r="AI28" i="1" s="1"/>
  <c r="T29" i="1"/>
  <c r="AB30" i="17" l="1"/>
  <c r="AA30" i="17"/>
  <c r="AE29" i="16"/>
  <c r="AI29" i="16" s="1"/>
  <c r="T30" i="16"/>
  <c r="W30" i="15"/>
  <c r="X30" i="15"/>
  <c r="AE29" i="14"/>
  <c r="AI29" i="14" s="1"/>
  <c r="T30" i="14"/>
  <c r="AA30" i="13"/>
  <c r="AB30" i="13"/>
  <c r="AB29" i="10"/>
  <c r="AA29" i="10"/>
  <c r="AE29" i="9"/>
  <c r="AI29" i="9" s="1"/>
  <c r="T30" i="9"/>
  <c r="AB29" i="8"/>
  <c r="AA29" i="8"/>
  <c r="AE29" i="7"/>
  <c r="AI29" i="7" s="1"/>
  <c r="T30" i="7"/>
  <c r="AE29" i="6"/>
  <c r="AI29" i="6" s="1"/>
  <c r="T30" i="6"/>
  <c r="AB29" i="5"/>
  <c r="AA29" i="5"/>
  <c r="AE29" i="4"/>
  <c r="AI29" i="4" s="1"/>
  <c r="T30" i="4"/>
  <c r="W29" i="3"/>
  <c r="X29" i="3"/>
  <c r="AE29" i="2"/>
  <c r="AI29" i="2" s="1"/>
  <c r="T30" i="2"/>
  <c r="W29" i="1"/>
  <c r="X29" i="1"/>
  <c r="AE30" i="17" l="1"/>
  <c r="AI30" i="17" s="1"/>
  <c r="T31" i="17"/>
  <c r="W30" i="16"/>
  <c r="X30" i="16"/>
  <c r="AB30" i="15"/>
  <c r="AA30" i="15"/>
  <c r="W30" i="14"/>
  <c r="X30" i="14"/>
  <c r="AE30" i="13"/>
  <c r="AI30" i="13" s="1"/>
  <c r="T31" i="13"/>
  <c r="AE29" i="10"/>
  <c r="AI29" i="10" s="1"/>
  <c r="T30" i="10"/>
  <c r="W30" i="9"/>
  <c r="X30" i="9"/>
  <c r="AE29" i="8"/>
  <c r="AI29" i="8" s="1"/>
  <c r="T30" i="8"/>
  <c r="W30" i="7"/>
  <c r="X30" i="7"/>
  <c r="W30" i="6"/>
  <c r="X30" i="6"/>
  <c r="AE29" i="5"/>
  <c r="AI29" i="5" s="1"/>
  <c r="T30" i="5"/>
  <c r="W30" i="4"/>
  <c r="X30" i="4"/>
  <c r="AA29" i="3"/>
  <c r="AB29" i="3"/>
  <c r="W30" i="2"/>
  <c r="X30" i="2"/>
  <c r="AA29" i="1"/>
  <c r="AB29" i="1"/>
  <c r="W31" i="17" l="1"/>
  <c r="X31" i="17"/>
  <c r="AB30" i="16"/>
  <c r="AA30" i="16"/>
  <c r="AE30" i="15"/>
  <c r="AI30" i="15" s="1"/>
  <c r="T31" i="15"/>
  <c r="AB30" i="14"/>
  <c r="AA30" i="14"/>
  <c r="W31" i="13"/>
  <c r="X31" i="13"/>
  <c r="W30" i="10"/>
  <c r="X30" i="10"/>
  <c r="AB30" i="9"/>
  <c r="AA30" i="9"/>
  <c r="W30" i="8"/>
  <c r="X30" i="8"/>
  <c r="AB30" i="7"/>
  <c r="AA30" i="7"/>
  <c r="AB30" i="6"/>
  <c r="AA30" i="6"/>
  <c r="W30" i="5"/>
  <c r="X30" i="5"/>
  <c r="AA30" i="4"/>
  <c r="AB30" i="4"/>
  <c r="AE29" i="3"/>
  <c r="AI29" i="3" s="1"/>
  <c r="T30" i="3"/>
  <c r="AB30" i="2"/>
  <c r="AA30" i="2"/>
  <c r="AE29" i="1"/>
  <c r="AI29" i="1" s="1"/>
  <c r="T30" i="1"/>
  <c r="AB31" i="17" l="1"/>
  <c r="AA31" i="17"/>
  <c r="AE30" i="16"/>
  <c r="AI30" i="16" s="1"/>
  <c r="T31" i="16"/>
  <c r="W31" i="15"/>
  <c r="X31" i="15"/>
  <c r="AE30" i="14"/>
  <c r="AI30" i="14" s="1"/>
  <c r="T31" i="14"/>
  <c r="AB31" i="13"/>
  <c r="AA31" i="13"/>
  <c r="AB30" i="10"/>
  <c r="AA30" i="10"/>
  <c r="AE30" i="9"/>
  <c r="AI30" i="9" s="1"/>
  <c r="T31" i="9"/>
  <c r="AB30" i="8"/>
  <c r="AA30" i="8"/>
  <c r="AE30" i="7"/>
  <c r="AI30" i="7" s="1"/>
  <c r="T31" i="7"/>
  <c r="AE30" i="6"/>
  <c r="AI30" i="6" s="1"/>
  <c r="T31" i="6"/>
  <c r="AB30" i="5"/>
  <c r="AA30" i="5"/>
  <c r="AE30" i="4"/>
  <c r="AI30" i="4" s="1"/>
  <c r="T31" i="4"/>
  <c r="W30" i="3"/>
  <c r="X30" i="3"/>
  <c r="AE30" i="2"/>
  <c r="AI30" i="2" s="1"/>
  <c r="T31" i="2"/>
  <c r="W30" i="1"/>
  <c r="X30" i="1"/>
  <c r="AE31" i="17" l="1"/>
  <c r="AI31" i="17" s="1"/>
  <c r="T32" i="17"/>
  <c r="W31" i="16"/>
  <c r="X31" i="16"/>
  <c r="AB31" i="15"/>
  <c r="AA31" i="15"/>
  <c r="W31" i="14"/>
  <c r="X31" i="14"/>
  <c r="AE31" i="13"/>
  <c r="AI31" i="13" s="1"/>
  <c r="T32" i="13"/>
  <c r="AE30" i="10"/>
  <c r="AI30" i="10" s="1"/>
  <c r="T31" i="10"/>
  <c r="W31" i="9"/>
  <c r="X31" i="9"/>
  <c r="AE30" i="8"/>
  <c r="AI30" i="8" s="1"/>
  <c r="T31" i="8"/>
  <c r="W31" i="7"/>
  <c r="X31" i="7"/>
  <c r="W31" i="6"/>
  <c r="X31" i="6"/>
  <c r="AE30" i="5"/>
  <c r="AI30" i="5" s="1"/>
  <c r="T31" i="5"/>
  <c r="W31" i="4"/>
  <c r="X31" i="4"/>
  <c r="AA30" i="3"/>
  <c r="AB30" i="3"/>
  <c r="W31" i="2"/>
  <c r="X31" i="2"/>
  <c r="AB30" i="1"/>
  <c r="AA30" i="1"/>
  <c r="W32" i="17" l="1"/>
  <c r="X32" i="17"/>
  <c r="AB31" i="16"/>
  <c r="AA31" i="16"/>
  <c r="AE31" i="15"/>
  <c r="AI31" i="15" s="1"/>
  <c r="T32" i="15"/>
  <c r="AB31" i="14"/>
  <c r="AA31" i="14"/>
  <c r="W32" i="13"/>
  <c r="X32" i="13"/>
  <c r="W31" i="10"/>
  <c r="X31" i="10"/>
  <c r="AB31" i="9"/>
  <c r="AA31" i="9"/>
  <c r="W31" i="8"/>
  <c r="X31" i="8"/>
  <c r="AB31" i="7"/>
  <c r="AA31" i="7"/>
  <c r="AA31" i="6"/>
  <c r="AB31" i="6"/>
  <c r="W31" i="5"/>
  <c r="X31" i="5"/>
  <c r="AB31" i="4"/>
  <c r="AA31" i="4"/>
  <c r="AE30" i="3"/>
  <c r="AI30" i="3" s="1"/>
  <c r="T31" i="3"/>
  <c r="AB31" i="2"/>
  <c r="AA31" i="2"/>
  <c r="AE30" i="1"/>
  <c r="AI30" i="1" s="1"/>
  <c r="T31" i="1"/>
  <c r="AB32" i="17" l="1"/>
  <c r="AA32" i="17"/>
  <c r="AE31" i="16"/>
  <c r="AI31" i="16" s="1"/>
  <c r="T32" i="16"/>
  <c r="W32" i="15"/>
  <c r="X32" i="15"/>
  <c r="AE31" i="14"/>
  <c r="AI31" i="14" s="1"/>
  <c r="T32" i="14"/>
  <c r="AA32" i="13"/>
  <c r="AB32" i="13"/>
  <c r="AB31" i="10"/>
  <c r="AA31" i="10"/>
  <c r="AE31" i="9"/>
  <c r="AI31" i="9" s="1"/>
  <c r="T32" i="9"/>
  <c r="AB31" i="8"/>
  <c r="AA31" i="8"/>
  <c r="AE31" i="7"/>
  <c r="AI31" i="7" s="1"/>
  <c r="T32" i="7"/>
  <c r="AE31" i="6"/>
  <c r="AI31" i="6" s="1"/>
  <c r="T32" i="6"/>
  <c r="AB31" i="5"/>
  <c r="AA31" i="5"/>
  <c r="AE31" i="4"/>
  <c r="AI31" i="4" s="1"/>
  <c r="T32" i="4"/>
  <c r="W31" i="3"/>
  <c r="X31" i="3"/>
  <c r="AE31" i="2"/>
  <c r="AI31" i="2" s="1"/>
  <c r="T32" i="2"/>
  <c r="W31" i="1"/>
  <c r="X31" i="1"/>
  <c r="AE32" i="17" l="1"/>
  <c r="AI32" i="17" s="1"/>
  <c r="T33" i="17"/>
  <c r="W32" i="16"/>
  <c r="X32" i="16"/>
  <c r="AB32" i="15"/>
  <c r="AA32" i="15"/>
  <c r="W32" i="14"/>
  <c r="X32" i="14"/>
  <c r="AE32" i="13"/>
  <c r="AI32" i="13" s="1"/>
  <c r="T33" i="13"/>
  <c r="AE31" i="10"/>
  <c r="AI31" i="10" s="1"/>
  <c r="T32" i="10"/>
  <c r="W32" i="9"/>
  <c r="X32" i="9"/>
  <c r="AE31" i="8"/>
  <c r="AI31" i="8" s="1"/>
  <c r="T32" i="8"/>
  <c r="W32" i="7"/>
  <c r="X32" i="7"/>
  <c r="W32" i="6"/>
  <c r="X32" i="6"/>
  <c r="AE31" i="5"/>
  <c r="AI31" i="5" s="1"/>
  <c r="T32" i="5"/>
  <c r="W32" i="4"/>
  <c r="X32" i="4"/>
  <c r="AB31" i="3"/>
  <c r="AA31" i="3"/>
  <c r="W32" i="2"/>
  <c r="X32" i="2"/>
  <c r="AB31" i="1"/>
  <c r="AA31" i="1"/>
  <c r="W33" i="17" l="1"/>
  <c r="X33" i="17"/>
  <c r="AB32" i="16"/>
  <c r="AA32" i="16"/>
  <c r="AE32" i="15"/>
  <c r="AI32" i="15" s="1"/>
  <c r="T33" i="15"/>
  <c r="AB32" i="14"/>
  <c r="AA32" i="14"/>
  <c r="W33" i="13"/>
  <c r="X33" i="13"/>
  <c r="W32" i="10"/>
  <c r="X32" i="10"/>
  <c r="AB32" i="9"/>
  <c r="AA32" i="9"/>
  <c r="W32" i="8"/>
  <c r="X32" i="8"/>
  <c r="AB32" i="7"/>
  <c r="AA32" i="7"/>
  <c r="AB32" i="6"/>
  <c r="AA32" i="6"/>
  <c r="W32" i="5"/>
  <c r="X32" i="5"/>
  <c r="AA32" i="4"/>
  <c r="AB32" i="4"/>
  <c r="AE31" i="3"/>
  <c r="AI31" i="3" s="1"/>
  <c r="T32" i="3"/>
  <c r="AA32" i="2"/>
  <c r="AB32" i="2"/>
  <c r="AE31" i="1"/>
  <c r="AI31" i="1" s="1"/>
  <c r="T32" i="1"/>
  <c r="AA33" i="17" l="1"/>
  <c r="AB33" i="17"/>
  <c r="AE32" i="16"/>
  <c r="AI32" i="16" s="1"/>
  <c r="T33" i="16"/>
  <c r="W33" i="15"/>
  <c r="X33" i="15"/>
  <c r="AE32" i="14"/>
  <c r="AI32" i="14" s="1"/>
  <c r="T33" i="14"/>
  <c r="AB33" i="13"/>
  <c r="AA33" i="13"/>
  <c r="AB32" i="10"/>
  <c r="AA32" i="10"/>
  <c r="AE32" i="9"/>
  <c r="AI32" i="9" s="1"/>
  <c r="T33" i="9"/>
  <c r="AB32" i="8"/>
  <c r="AA32" i="8"/>
  <c r="AE32" i="7"/>
  <c r="AI32" i="7" s="1"/>
  <c r="T33" i="7"/>
  <c r="AE32" i="6"/>
  <c r="AI32" i="6" s="1"/>
  <c r="T33" i="6"/>
  <c r="AB32" i="5"/>
  <c r="AA32" i="5"/>
  <c r="AE32" i="4"/>
  <c r="AI32" i="4" s="1"/>
  <c r="T33" i="4"/>
  <c r="W32" i="3"/>
  <c r="X32" i="3"/>
  <c r="AE32" i="2"/>
  <c r="AI32" i="2" s="1"/>
  <c r="T33" i="2"/>
  <c r="W32" i="1"/>
  <c r="X32" i="1"/>
  <c r="AE33" i="17" l="1"/>
  <c r="AI33" i="17" s="1"/>
  <c r="T34" i="17"/>
  <c r="W33" i="16"/>
  <c r="X33" i="16"/>
  <c r="AA33" i="15"/>
  <c r="AB33" i="15"/>
  <c r="W33" i="14"/>
  <c r="X33" i="14"/>
  <c r="AE33" i="13"/>
  <c r="AI33" i="13" s="1"/>
  <c r="T34" i="13"/>
  <c r="AE32" i="10"/>
  <c r="AI32" i="10" s="1"/>
  <c r="T33" i="10"/>
  <c r="W33" i="9"/>
  <c r="X33" i="9"/>
  <c r="AE32" i="8"/>
  <c r="AI32" i="8" s="1"/>
  <c r="T33" i="8"/>
  <c r="W33" i="7"/>
  <c r="X33" i="7"/>
  <c r="W33" i="6"/>
  <c r="X33" i="6"/>
  <c r="AE32" i="5"/>
  <c r="AI32" i="5" s="1"/>
  <c r="T33" i="5"/>
  <c r="W33" i="4"/>
  <c r="X33" i="4"/>
  <c r="AA32" i="3"/>
  <c r="AB32" i="3"/>
  <c r="W33" i="2"/>
  <c r="X33" i="2"/>
  <c r="AB32" i="1"/>
  <c r="AA32" i="1"/>
  <c r="W34" i="17" l="1"/>
  <c r="X34" i="17"/>
  <c r="AA33" i="16"/>
  <c r="AB33" i="16"/>
  <c r="AE33" i="15"/>
  <c r="AI33" i="15" s="1"/>
  <c r="T34" i="15"/>
  <c r="AB33" i="14"/>
  <c r="AA33" i="14"/>
  <c r="W34" i="13"/>
  <c r="X34" i="13"/>
  <c r="W33" i="10"/>
  <c r="X33" i="10"/>
  <c r="AB33" i="9"/>
  <c r="AA33" i="9"/>
  <c r="W33" i="8"/>
  <c r="X33" i="8"/>
  <c r="AB33" i="7"/>
  <c r="AA33" i="7"/>
  <c r="AA33" i="6"/>
  <c r="AB33" i="6"/>
  <c r="W33" i="5"/>
  <c r="X33" i="5"/>
  <c r="AB33" i="4"/>
  <c r="AA33" i="4"/>
  <c r="AE32" i="3"/>
  <c r="AI32" i="3" s="1"/>
  <c r="T33" i="3"/>
  <c r="AB33" i="2"/>
  <c r="AA33" i="2"/>
  <c r="AE32" i="1"/>
  <c r="AI32" i="1" s="1"/>
  <c r="T33" i="1"/>
  <c r="AB34" i="17" l="1"/>
  <c r="AA34" i="17"/>
  <c r="AE33" i="16"/>
  <c r="AI33" i="16" s="1"/>
  <c r="T34" i="16"/>
  <c r="W34" i="15"/>
  <c r="X34" i="15"/>
  <c r="AE33" i="14"/>
  <c r="AI33" i="14" s="1"/>
  <c r="T34" i="14"/>
  <c r="AB34" i="13"/>
  <c r="AA34" i="13"/>
  <c r="AB33" i="10"/>
  <c r="AA33" i="10"/>
  <c r="AE33" i="9"/>
  <c r="AI33" i="9" s="1"/>
  <c r="T34" i="9"/>
  <c r="AB33" i="8"/>
  <c r="AA33" i="8"/>
  <c r="AE33" i="7"/>
  <c r="AI33" i="7" s="1"/>
  <c r="T34" i="7"/>
  <c r="AE33" i="6"/>
  <c r="AI33" i="6" s="1"/>
  <c r="T34" i="6"/>
  <c r="AB33" i="5"/>
  <c r="AA33" i="5"/>
  <c r="AE33" i="4"/>
  <c r="AI33" i="4" s="1"/>
  <c r="T34" i="4"/>
  <c r="W33" i="3"/>
  <c r="X33" i="3"/>
  <c r="AE33" i="2"/>
  <c r="AI33" i="2" s="1"/>
  <c r="T34" i="2"/>
  <c r="W33" i="1"/>
  <c r="X33" i="1"/>
  <c r="AE34" i="17" l="1"/>
  <c r="AB36" i="17"/>
  <c r="AB43" i="17" s="1"/>
  <c r="W34" i="16"/>
  <c r="X34" i="16"/>
  <c r="AB34" i="15"/>
  <c r="AA34" i="15"/>
  <c r="W34" i="14"/>
  <c r="X34" i="14"/>
  <c r="AE34" i="13"/>
  <c r="AB36" i="13"/>
  <c r="AB43" i="13" s="1"/>
  <c r="AE33" i="10"/>
  <c r="AI33" i="10" s="1"/>
  <c r="T34" i="10"/>
  <c r="W34" i="9"/>
  <c r="X34" i="9"/>
  <c r="AE33" i="8"/>
  <c r="AI33" i="8" s="1"/>
  <c r="T34" i="8"/>
  <c r="W34" i="7"/>
  <c r="X34" i="7"/>
  <c r="W34" i="6"/>
  <c r="X34" i="6"/>
  <c r="AE33" i="5"/>
  <c r="AI33" i="5" s="1"/>
  <c r="T34" i="5"/>
  <c r="W34" i="4"/>
  <c r="X34" i="4"/>
  <c r="AB33" i="3"/>
  <c r="AA33" i="3"/>
  <c r="W34" i="2"/>
  <c r="X34" i="2"/>
  <c r="AA33" i="1"/>
  <c r="AB33" i="1"/>
  <c r="AB46" i="17" l="1"/>
  <c r="AE46" i="17" s="1"/>
  <c r="AE43" i="17"/>
  <c r="AI34" i="17"/>
  <c r="AI36" i="17" s="1"/>
  <c r="AE36" i="17"/>
  <c r="AB34" i="16"/>
  <c r="AA34" i="16"/>
  <c r="AE34" i="15"/>
  <c r="AB36" i="15"/>
  <c r="AB43" i="15" s="1"/>
  <c r="AB34" i="14"/>
  <c r="AA34" i="14"/>
  <c r="AI34" i="13"/>
  <c r="AI36" i="13" s="1"/>
  <c r="AE36" i="13"/>
  <c r="AB46" i="13"/>
  <c r="AE46" i="13" s="1"/>
  <c r="AE43" i="13"/>
  <c r="W34" i="10"/>
  <c r="X34" i="10"/>
  <c r="AB34" i="9"/>
  <c r="AA34" i="9"/>
  <c r="W34" i="8"/>
  <c r="X34" i="8"/>
  <c r="AB34" i="7"/>
  <c r="AA34" i="7"/>
  <c r="AB34" i="6"/>
  <c r="AA34" i="6"/>
  <c r="W34" i="5"/>
  <c r="X34" i="5"/>
  <c r="AA34" i="4"/>
  <c r="AB34" i="4"/>
  <c r="AE33" i="3"/>
  <c r="AI33" i="3" s="1"/>
  <c r="T34" i="3"/>
  <c r="AB34" i="2"/>
  <c r="AA34" i="2"/>
  <c r="AE33" i="1"/>
  <c r="AI33" i="1" s="1"/>
  <c r="T34" i="1"/>
  <c r="AE34" i="16" l="1"/>
  <c r="AB36" i="16"/>
  <c r="AB43" i="16" s="1"/>
  <c r="AB46" i="15"/>
  <c r="AE46" i="15" s="1"/>
  <c r="AE43" i="15"/>
  <c r="AI34" i="15"/>
  <c r="AI36" i="15" s="1"/>
  <c r="AE36" i="15"/>
  <c r="AE34" i="14"/>
  <c r="AB36" i="14"/>
  <c r="AB43" i="14" s="1"/>
  <c r="AB34" i="10"/>
  <c r="AA34" i="10"/>
  <c r="AE34" i="9"/>
  <c r="AB36" i="9"/>
  <c r="AB43" i="9" s="1"/>
  <c r="AB34" i="8"/>
  <c r="AA34" i="8"/>
  <c r="AE34" i="7"/>
  <c r="AB36" i="7"/>
  <c r="AB43" i="7" s="1"/>
  <c r="AE34" i="6"/>
  <c r="AB36" i="6"/>
  <c r="AB43" i="6" s="1"/>
  <c r="AB34" i="5"/>
  <c r="AA34" i="5"/>
  <c r="AE34" i="4"/>
  <c r="AB36" i="4"/>
  <c r="AB43" i="4" s="1"/>
  <c r="W34" i="3"/>
  <c r="X34" i="3"/>
  <c r="AE34" i="2"/>
  <c r="AB36" i="2"/>
  <c r="AB43" i="2" s="1"/>
  <c r="W34" i="1"/>
  <c r="X34" i="1"/>
  <c r="AB46" i="16" l="1"/>
  <c r="AE46" i="16" s="1"/>
  <c r="AE43" i="16"/>
  <c r="AI34" i="16"/>
  <c r="AI36" i="16" s="1"/>
  <c r="AE36" i="16"/>
  <c r="AB46" i="14"/>
  <c r="AE46" i="14" s="1"/>
  <c r="AE43" i="14"/>
  <c r="AI34" i="14"/>
  <c r="AI36" i="14" s="1"/>
  <c r="AE36" i="14"/>
  <c r="AE34" i="10"/>
  <c r="AB36" i="10"/>
  <c r="AB43" i="10" s="1"/>
  <c r="AE43" i="9"/>
  <c r="AB46" i="9"/>
  <c r="AE46" i="9" s="1"/>
  <c r="AI34" i="9"/>
  <c r="AI36" i="9" s="1"/>
  <c r="AE36" i="9"/>
  <c r="AE34" i="8"/>
  <c r="AB36" i="8"/>
  <c r="AB43" i="8" s="1"/>
  <c r="AE43" i="7"/>
  <c r="AB46" i="7"/>
  <c r="AE46" i="7" s="1"/>
  <c r="AI34" i="7"/>
  <c r="AI36" i="7" s="1"/>
  <c r="AE36" i="7"/>
  <c r="AB46" i="6"/>
  <c r="AE46" i="6" s="1"/>
  <c r="AE43" i="6"/>
  <c r="AI34" i="6"/>
  <c r="AI36" i="6" s="1"/>
  <c r="AE36" i="6"/>
  <c r="AE34" i="5"/>
  <c r="AB36" i="5"/>
  <c r="AB43" i="5" s="1"/>
  <c r="AE43" i="4"/>
  <c r="AB46" i="4"/>
  <c r="AE46" i="4" s="1"/>
  <c r="AI34" i="4"/>
  <c r="AI36" i="4" s="1"/>
  <c r="AE36" i="4"/>
  <c r="AA34" i="3"/>
  <c r="AB34" i="3"/>
  <c r="AE43" i="2"/>
  <c r="AB46" i="2"/>
  <c r="AE46" i="2" s="1"/>
  <c r="AI34" i="2"/>
  <c r="AI36" i="2" s="1"/>
  <c r="AE36" i="2"/>
  <c r="AB34" i="1"/>
  <c r="AA34" i="1"/>
  <c r="AB46" i="10" l="1"/>
  <c r="AE46" i="10" s="1"/>
  <c r="AE43" i="10"/>
  <c r="AI34" i="10"/>
  <c r="AI36" i="10" s="1"/>
  <c r="AE36" i="10"/>
  <c r="AB46" i="8"/>
  <c r="AE46" i="8" s="1"/>
  <c r="AE43" i="8"/>
  <c r="AI34" i="8"/>
  <c r="AI36" i="8" s="1"/>
  <c r="AE36" i="8"/>
  <c r="AB46" i="5"/>
  <c r="AE46" i="5" s="1"/>
  <c r="AE43" i="5"/>
  <c r="AI34" i="5"/>
  <c r="AI36" i="5" s="1"/>
  <c r="AE36" i="5"/>
  <c r="AE34" i="3"/>
  <c r="AB36" i="3"/>
  <c r="AB43" i="3" s="1"/>
  <c r="AE34" i="1"/>
  <c r="AB36" i="1"/>
  <c r="AB43" i="1" s="1"/>
  <c r="AB46" i="3" l="1"/>
  <c r="AE46" i="3" s="1"/>
  <c r="AE43" i="3"/>
  <c r="AI34" i="3"/>
  <c r="AI36" i="3" s="1"/>
  <c r="AE36" i="3"/>
  <c r="AB46" i="1"/>
  <c r="AE46" i="1" s="1"/>
  <c r="AE43" i="1"/>
  <c r="AI34" i="1"/>
  <c r="AI36" i="1" s="1"/>
  <c r="AE36" i="1"/>
</calcChain>
</file>

<file path=xl/sharedStrings.xml><?xml version="1.0" encoding="utf-8"?>
<sst xmlns="http://schemas.openxmlformats.org/spreadsheetml/2006/main" count="1290" uniqueCount="73">
  <si>
    <t>Calculation of Income Tax and SRT to Wtihhold</t>
  </si>
  <si>
    <t>D</t>
  </si>
  <si>
    <t>E</t>
  </si>
  <si>
    <t>H</t>
  </si>
  <si>
    <t>I</t>
  </si>
  <si>
    <t>F</t>
  </si>
  <si>
    <t>G</t>
  </si>
  <si>
    <t>C1</t>
  </si>
  <si>
    <t>C2</t>
  </si>
  <si>
    <t>C3</t>
  </si>
  <si>
    <t>A1</t>
  </si>
  <si>
    <t>A2</t>
  </si>
  <si>
    <t>B1</t>
  </si>
  <si>
    <t>B2</t>
  </si>
  <si>
    <t xml:space="preserve">Date </t>
  </si>
  <si>
    <t>Pay No.</t>
  </si>
  <si>
    <t xml:space="preserve">Normal pay </t>
  </si>
  <si>
    <t>Total paid in previous period</t>
  </si>
  <si>
    <t xml:space="preserve">Directors Fee </t>
  </si>
  <si>
    <t>Bonus, etc.</t>
  </si>
  <si>
    <t xml:space="preserve">Total Directors Fee, Bonus, etc. </t>
  </si>
  <si>
    <t>One Off SRT Ring fenced payments</t>
  </si>
  <si>
    <t xml:space="preserve">Total bonuses, etc. to date </t>
  </si>
  <si>
    <t>Total SRT Ring fenced One Off</t>
  </si>
  <si>
    <t>No. of payment period</t>
  </si>
  <si>
    <t>Number of completed pay period including current</t>
  </si>
  <si>
    <t>Annual income
(normal)</t>
  </si>
  <si>
    <t>Annual income
(normal plus bonus)</t>
  </si>
  <si>
    <t>Annual income(normal plus bonus plus SRT ring Fenced Payment)</t>
  </si>
  <si>
    <t>Total tax on C1</t>
  </si>
  <si>
    <t>Tax withheld to date</t>
  </si>
  <si>
    <t>Tax to withhold</t>
  </si>
  <si>
    <t>Actual tax to withhold</t>
  </si>
  <si>
    <t>FNPF deduction</t>
  </si>
  <si>
    <t>Net salary</t>
  </si>
  <si>
    <t>Income Tax</t>
  </si>
  <si>
    <t>SRT</t>
  </si>
  <si>
    <t>ECAL</t>
  </si>
  <si>
    <t>Total</t>
  </si>
  <si>
    <t xml:space="preserve">Gross emoluments including bonuses </t>
  </si>
  <si>
    <t>SRT Ring Fencing Payment</t>
  </si>
  <si>
    <t>Total Income Subject to PAYE</t>
  </si>
  <si>
    <t>Total income tax for the year normal wages + bonuses</t>
  </si>
  <si>
    <t>Total income tax for Ring Fencing Payment</t>
  </si>
  <si>
    <t>Total Income Tax</t>
  </si>
  <si>
    <t>Excess tax deducted</t>
  </si>
  <si>
    <t xml:space="preserve">Income tax to withhold = </t>
  </si>
  <si>
    <r>
      <t xml:space="preserve">[A1 / F x G] - B1 + income tax on C2 - income tax on C1 </t>
    </r>
    <r>
      <rPr>
        <sz val="10"/>
        <color rgb="FFFF0000"/>
        <rFont val="Arial"/>
        <family val="2"/>
      </rPr>
      <t>[if result &lt; 0, then tax to be withhold = 0]</t>
    </r>
  </si>
  <si>
    <t xml:space="preserve">SRT to withhold = </t>
  </si>
  <si>
    <r>
      <t xml:space="preserve">[A2 / F x G] - B2 </t>
    </r>
    <r>
      <rPr>
        <sz val="10"/>
        <color rgb="FFFF0000"/>
        <rFont val="Arial"/>
        <family val="2"/>
      </rPr>
      <t>[if result &lt; 0, then tax to be withhold = 0]</t>
    </r>
  </si>
  <si>
    <t xml:space="preserve">A1 = </t>
  </si>
  <si>
    <t>Income tax payable on C1</t>
  </si>
  <si>
    <t xml:space="preserve">A2 = </t>
  </si>
  <si>
    <t>SRT payable on C2</t>
  </si>
  <si>
    <t xml:space="preserve">B1 = </t>
  </si>
  <si>
    <t>Income tax withheld to date</t>
  </si>
  <si>
    <t xml:space="preserve">B2 = </t>
  </si>
  <si>
    <t>SRT withheld to date</t>
  </si>
  <si>
    <t xml:space="preserve">F = </t>
  </si>
  <si>
    <t>Number of payment periods in the tax year</t>
  </si>
  <si>
    <t xml:space="preserve">G = </t>
  </si>
  <si>
    <t>Number of completed pay periods including current period</t>
  </si>
  <si>
    <t xml:space="preserve">B = </t>
  </si>
  <si>
    <t xml:space="preserve">C1 = </t>
  </si>
  <si>
    <r>
      <t xml:space="preserve">[D x (F - G + 1)] + E </t>
    </r>
    <r>
      <rPr>
        <sz val="10"/>
        <color rgb="FFFF0000"/>
        <rFont val="Arial"/>
        <family val="2"/>
      </rPr>
      <t>[however, if the pay period is the same as the previous, then C1 = C1 in the previous pay period]</t>
    </r>
  </si>
  <si>
    <t xml:space="preserve">C2 = </t>
  </si>
  <si>
    <t>C1 + H</t>
  </si>
  <si>
    <t xml:space="preserve">D = </t>
  </si>
  <si>
    <t>Amount of employment income paid by the employer to the employee in the current payment period</t>
  </si>
  <si>
    <t>E =</t>
  </si>
  <si>
    <t>Total amount of employment income paid by the employer to the employee in the previous payment periods in the tax year</t>
  </si>
  <si>
    <t>H =</t>
  </si>
  <si>
    <t>Total bonuses paid to date including that paid in the current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</si>
</sst>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43" fontId="0" fillId="0" borderId="0" xfId="1" applyFont="1" applyProtection="1">
      <protection hidden="1"/>
    </xf>
    <xf numFmtId="43" fontId="0" fillId="0" borderId="0" xfId="0" applyNumberFormat="1" applyProtection="1">
      <protection hidden="1"/>
    </xf>
    <xf numFmtId="43" fontId="0" fillId="0" borderId="0" xfId="0" applyNumberFormat="1" applyFill="1" applyBorder="1" applyProtection="1">
      <protection locked="0"/>
    </xf>
    <xf numFmtId="43" fontId="0" fillId="0" borderId="0" xfId="0" applyNumberFormat="1" applyBorder="1" applyProtection="1">
      <protection hidden="1"/>
    </xf>
    <xf numFmtId="0" fontId="4" fillId="0" borderId="0" xfId="0" applyFont="1" applyFill="1" applyBorder="1" applyProtection="1">
      <protection locked="0"/>
    </xf>
    <xf numFmtId="43" fontId="5" fillId="0" borderId="0" xfId="0" applyNumberFormat="1" applyFont="1" applyBorder="1" applyProtection="1">
      <protection hidden="1"/>
    </xf>
    <xf numFmtId="43" fontId="2" fillId="0" borderId="0" xfId="0" applyNumberFormat="1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hidden="1"/>
    </xf>
    <xf numFmtId="43" fontId="6" fillId="0" borderId="0" xfId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3" fontId="7" fillId="0" borderId="0" xfId="1" applyFont="1" applyAlignment="1" applyProtection="1">
      <alignment vertical="center" wrapText="1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43" fontId="0" fillId="0" borderId="0" xfId="1" applyFont="1" applyAlignment="1" applyProtection="1">
      <protection hidden="1"/>
    </xf>
    <xf numFmtId="14" fontId="0" fillId="0" borderId="0" xfId="0" applyNumberFormat="1" applyFill="1" applyAlignment="1" applyProtection="1">
      <alignment horizontal="center"/>
      <protection hidden="1"/>
    </xf>
    <xf numFmtId="43" fontId="0" fillId="3" borderId="0" xfId="1" applyFont="1" applyFill="1" applyProtection="1">
      <protection locked="0"/>
    </xf>
    <xf numFmtId="43" fontId="0" fillId="0" borderId="0" xfId="1" applyFont="1" applyAlignment="1" applyProtection="1">
      <alignment horizontal="center"/>
      <protection hidden="1"/>
    </xf>
    <xf numFmtId="43" fontId="0" fillId="4" borderId="0" xfId="1" applyFont="1" applyFill="1" applyAlignment="1" applyProtection="1">
      <alignment horizontal="center"/>
      <protection hidden="1"/>
    </xf>
    <xf numFmtId="43" fontId="0" fillId="0" borderId="0" xfId="1" applyFont="1" applyFill="1" applyAlignment="1" applyProtection="1">
      <alignment horizontal="center"/>
      <protection locked="0"/>
    </xf>
    <xf numFmtId="43" fontId="0" fillId="3" borderId="0" xfId="1" applyFont="1" applyFill="1" applyAlignment="1" applyProtection="1">
      <alignment horizontal="center"/>
      <protection locked="0"/>
    </xf>
    <xf numFmtId="43" fontId="0" fillId="0" borderId="0" xfId="1" applyFont="1" applyFill="1" applyProtection="1">
      <protection hidden="1"/>
    </xf>
    <xf numFmtId="43" fontId="0" fillId="0" borderId="0" xfId="1" applyFont="1" applyFill="1" applyAlignment="1" applyProtection="1">
      <alignment horizontal="center"/>
      <protection hidden="1"/>
    </xf>
    <xf numFmtId="43" fontId="0" fillId="0" borderId="0" xfId="0" applyNumberFormat="1" applyFill="1" applyProtection="1">
      <protection hidden="1"/>
    </xf>
    <xf numFmtId="43" fontId="0" fillId="0" borderId="0" xfId="1" applyFont="1" applyFill="1" applyProtection="1">
      <protection locked="0"/>
    </xf>
    <xf numFmtId="43" fontId="0" fillId="0" borderId="1" xfId="0" applyNumberFormat="1" applyBorder="1" applyProtection="1">
      <protection locked="0"/>
    </xf>
    <xf numFmtId="43" fontId="0" fillId="0" borderId="1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hidden="1"/>
    </xf>
    <xf numFmtId="43" fontId="0" fillId="0" borderId="1" xfId="1" applyFont="1" applyBorder="1" applyProtection="1">
      <protection hidden="1"/>
    </xf>
    <xf numFmtId="43" fontId="0" fillId="0" borderId="0" xfId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43" fontId="0" fillId="2" borderId="0" xfId="1" applyFont="1" applyFill="1" applyProtection="1"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3" fontId="0" fillId="2" borderId="0" xfId="1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right"/>
      <protection hidden="1"/>
    </xf>
    <xf numFmtId="43" fontId="6" fillId="0" borderId="0" xfId="1" applyFont="1" applyAlignment="1" applyProtection="1">
      <alignment horizontal="center" vertical="center"/>
      <protection hidden="1"/>
    </xf>
    <xf numFmtId="43" fontId="6" fillId="0" borderId="0" xfId="1" applyFont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A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workbookViewId="0">
      <selection activeCell="D28" sqref="D28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20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20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20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23"/>
      <c r="D8" s="20">
        <v>0</v>
      </c>
      <c r="E8" s="20"/>
      <c r="F8" s="20"/>
      <c r="G8" s="24"/>
      <c r="H8" s="24"/>
      <c r="I8" s="25">
        <v>0</v>
      </c>
      <c r="J8" s="25"/>
      <c r="K8" s="26"/>
      <c r="L8" s="20"/>
      <c r="M8" s="26"/>
      <c r="N8" s="20"/>
      <c r="O8" s="20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30000/26</f>
        <v>1153.8461538461538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30000</v>
      </c>
      <c r="N9" s="7">
        <f>M9+I9</f>
        <v>30000</v>
      </c>
      <c r="O9" s="7">
        <f t="shared" ref="O9:O34" si="0">I9+M9+J9</f>
        <v>30000</v>
      </c>
      <c r="P9" s="7">
        <f>IF(M9&gt;50000,(M9-50000)*20%+3600,IF(M9&gt;30000,(M9-30000)*18%,0))</f>
        <v>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0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0</v>
      </c>
      <c r="AB9" s="7">
        <f>IF(X9&gt;0,X9,0)</f>
        <v>0</v>
      </c>
      <c r="AC9" s="7">
        <f>IF(Y9&gt;0,Y9,0)</f>
        <v>0</v>
      </c>
      <c r="AD9" s="7">
        <f>IF(Z9&gt;0,Z9,0)</f>
        <v>0</v>
      </c>
      <c r="AE9" s="7">
        <f>AB9+AC9+AD9</f>
        <v>0</v>
      </c>
      <c r="AG9" s="7">
        <f t="shared" ref="AG9:AG34" si="8">ROUND((C9+G9)*8%,2)</f>
        <v>92.31</v>
      </c>
      <c r="AI9" s="7">
        <f t="shared" ref="AI9:AI34" si="9">(C9+G9+H9)-AE9-AG9</f>
        <v>1061.5361538461539</v>
      </c>
    </row>
    <row r="10" spans="1:35" x14ac:dyDescent="0.25">
      <c r="A10" s="28"/>
      <c r="B10" s="22">
        <v>2</v>
      </c>
      <c r="C10" s="29">
        <f t="shared" ref="C10:C17" si="10">30000/26</f>
        <v>1153.8461538461538</v>
      </c>
      <c r="D10" s="30">
        <f>D9+C9</f>
        <v>1153.8461538461538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29999.999999999996</v>
      </c>
      <c r="N10" s="7">
        <f t="shared" ref="N10:N34" si="14">M10+I10</f>
        <v>29999.999999999996</v>
      </c>
      <c r="O10" s="7">
        <f t="shared" si="0"/>
        <v>29999.999999999996</v>
      </c>
      <c r="P10" s="7">
        <f t="shared" ref="P10:P34" si="15">IF(M10&gt;50000,(M10-50000)*20%+3600,IF(M10&gt;30000,(M10-30000)*18%,0))</f>
        <v>0</v>
      </c>
      <c r="Q10" s="7">
        <f t="shared" si="1"/>
        <v>0</v>
      </c>
      <c r="R10" s="7">
        <f t="shared" si="2"/>
        <v>0</v>
      </c>
      <c r="S10" s="7">
        <f t="shared" ref="S10:S34" si="16">P10+Q10+R10</f>
        <v>0</v>
      </c>
      <c r="T10" s="7">
        <f t="shared" ref="T10:T34" si="17">T9+AB9</f>
        <v>0</v>
      </c>
      <c r="U10" s="7">
        <f t="shared" ref="U10:V25" si="18">+U9+AC9</f>
        <v>0</v>
      </c>
      <c r="V10" s="7">
        <f t="shared" si="18"/>
        <v>0</v>
      </c>
      <c r="W10" s="7">
        <f t="shared" si="3"/>
        <v>0</v>
      </c>
      <c r="X10" s="8">
        <f t="shared" si="4"/>
        <v>0</v>
      </c>
      <c r="Y10" s="8">
        <f t="shared" si="5"/>
        <v>0</v>
      </c>
      <c r="Z10" s="8">
        <f t="shared" si="6"/>
        <v>0</v>
      </c>
      <c r="AA10" s="27">
        <f t="shared" si="7"/>
        <v>0</v>
      </c>
      <c r="AB10" s="7">
        <f t="shared" ref="AB10:AD34" si="19">IF(X10&gt;0,X10,0)</f>
        <v>0</v>
      </c>
      <c r="AC10" s="7">
        <f t="shared" si="19"/>
        <v>0</v>
      </c>
      <c r="AD10" s="7">
        <f t="shared" si="19"/>
        <v>0</v>
      </c>
      <c r="AE10" s="7">
        <f t="shared" ref="AE10:AE34" si="20">AB10+AC10+AD10</f>
        <v>0</v>
      </c>
      <c r="AG10" s="7">
        <f t="shared" si="8"/>
        <v>92.31</v>
      </c>
      <c r="AI10" s="7">
        <f t="shared" si="9"/>
        <v>1061.5361538461539</v>
      </c>
    </row>
    <row r="11" spans="1:35" x14ac:dyDescent="0.25">
      <c r="A11" s="28"/>
      <c r="B11" s="22">
        <v>3</v>
      </c>
      <c r="C11" s="29">
        <f t="shared" si="10"/>
        <v>1153.8461538461538</v>
      </c>
      <c r="D11" s="30">
        <f t="shared" ref="D11:D12" si="21">D10+C10</f>
        <v>2307.6923076923076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30000</v>
      </c>
      <c r="N11" s="7">
        <f t="shared" si="14"/>
        <v>30000</v>
      </c>
      <c r="O11" s="7">
        <f t="shared" si="0"/>
        <v>30000</v>
      </c>
      <c r="P11" s="7">
        <f t="shared" si="15"/>
        <v>0</v>
      </c>
      <c r="Q11" s="7">
        <f t="shared" si="1"/>
        <v>0</v>
      </c>
      <c r="R11" s="7">
        <f t="shared" si="2"/>
        <v>0</v>
      </c>
      <c r="S11" s="7">
        <f t="shared" si="16"/>
        <v>0</v>
      </c>
      <c r="T11" s="7">
        <f t="shared" si="17"/>
        <v>0</v>
      </c>
      <c r="U11" s="7">
        <f t="shared" si="18"/>
        <v>0</v>
      </c>
      <c r="V11" s="7">
        <f t="shared" si="18"/>
        <v>0</v>
      </c>
      <c r="W11" s="7">
        <f t="shared" si="3"/>
        <v>0</v>
      </c>
      <c r="X11" s="8">
        <f t="shared" si="4"/>
        <v>0</v>
      </c>
      <c r="Y11" s="8">
        <f t="shared" si="5"/>
        <v>0</v>
      </c>
      <c r="Z11" s="8">
        <f t="shared" si="6"/>
        <v>0</v>
      </c>
      <c r="AA11" s="27">
        <f t="shared" si="7"/>
        <v>0</v>
      </c>
      <c r="AB11" s="7">
        <f t="shared" si="19"/>
        <v>0</v>
      </c>
      <c r="AC11" s="7">
        <f t="shared" si="19"/>
        <v>0</v>
      </c>
      <c r="AD11" s="7">
        <f t="shared" si="19"/>
        <v>0</v>
      </c>
      <c r="AE11" s="7">
        <f t="shared" si="20"/>
        <v>0</v>
      </c>
      <c r="AG11" s="7">
        <f t="shared" si="8"/>
        <v>92.31</v>
      </c>
      <c r="AI11" s="7">
        <f t="shared" si="9"/>
        <v>1061.5361538461539</v>
      </c>
    </row>
    <row r="12" spans="1:35" x14ac:dyDescent="0.25">
      <c r="A12" s="28"/>
      <c r="B12" s="22">
        <v>4</v>
      </c>
      <c r="C12" s="29">
        <f t="shared" si="10"/>
        <v>1153.8461538461538</v>
      </c>
      <c r="D12" s="30">
        <f t="shared" si="21"/>
        <v>3461.5384615384614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30000</v>
      </c>
      <c r="N12" s="7">
        <f t="shared" si="14"/>
        <v>30000</v>
      </c>
      <c r="O12" s="7">
        <f t="shared" si="0"/>
        <v>30000</v>
      </c>
      <c r="P12" s="7">
        <f t="shared" si="15"/>
        <v>0</v>
      </c>
      <c r="Q12" s="7">
        <f t="shared" si="1"/>
        <v>0</v>
      </c>
      <c r="R12" s="7">
        <f t="shared" si="2"/>
        <v>0</v>
      </c>
      <c r="S12" s="7">
        <f t="shared" si="16"/>
        <v>0</v>
      </c>
      <c r="T12" s="7">
        <f t="shared" si="17"/>
        <v>0</v>
      </c>
      <c r="U12" s="7">
        <f t="shared" si="18"/>
        <v>0</v>
      </c>
      <c r="V12" s="7">
        <f t="shared" si="18"/>
        <v>0</v>
      </c>
      <c r="W12" s="7">
        <f t="shared" si="3"/>
        <v>0</v>
      </c>
      <c r="X12" s="8">
        <f t="shared" si="4"/>
        <v>0</v>
      </c>
      <c r="Y12" s="8">
        <f t="shared" si="5"/>
        <v>0</v>
      </c>
      <c r="Z12" s="8">
        <f t="shared" si="6"/>
        <v>0</v>
      </c>
      <c r="AA12" s="27">
        <f t="shared" si="7"/>
        <v>0</v>
      </c>
      <c r="AB12" s="7">
        <f t="shared" si="19"/>
        <v>0</v>
      </c>
      <c r="AC12" s="7">
        <f t="shared" si="19"/>
        <v>0</v>
      </c>
      <c r="AD12" s="7">
        <f t="shared" si="19"/>
        <v>0</v>
      </c>
      <c r="AE12" s="7">
        <f t="shared" si="20"/>
        <v>0</v>
      </c>
      <c r="AG12" s="7">
        <f t="shared" si="8"/>
        <v>92.31</v>
      </c>
      <c r="AI12" s="7">
        <f t="shared" si="9"/>
        <v>1061.5361538461539</v>
      </c>
    </row>
    <row r="13" spans="1:35" x14ac:dyDescent="0.25">
      <c r="A13" s="28"/>
      <c r="B13" s="22">
        <v>5</v>
      </c>
      <c r="C13" s="29">
        <f t="shared" si="10"/>
        <v>1153.8461538461538</v>
      </c>
      <c r="D13" s="35">
        <f>D12+C12</f>
        <v>4615.3846153846152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30000</v>
      </c>
      <c r="N13" s="7">
        <f t="shared" si="14"/>
        <v>30000</v>
      </c>
      <c r="O13" s="7">
        <f t="shared" si="0"/>
        <v>30000</v>
      </c>
      <c r="P13" s="7">
        <f t="shared" si="15"/>
        <v>0</v>
      </c>
      <c r="Q13" s="7">
        <f t="shared" si="1"/>
        <v>0</v>
      </c>
      <c r="R13" s="7">
        <f t="shared" si="2"/>
        <v>0</v>
      </c>
      <c r="S13" s="7">
        <f t="shared" si="16"/>
        <v>0</v>
      </c>
      <c r="T13" s="7">
        <f t="shared" si="17"/>
        <v>0</v>
      </c>
      <c r="U13" s="7">
        <f t="shared" si="18"/>
        <v>0</v>
      </c>
      <c r="V13" s="7">
        <f t="shared" si="18"/>
        <v>0</v>
      </c>
      <c r="W13" s="7">
        <f t="shared" si="3"/>
        <v>0</v>
      </c>
      <c r="X13" s="8">
        <f t="shared" si="4"/>
        <v>0</v>
      </c>
      <c r="Y13" s="8">
        <f t="shared" si="5"/>
        <v>0</v>
      </c>
      <c r="Z13" s="8">
        <f t="shared" si="6"/>
        <v>0</v>
      </c>
      <c r="AA13" s="27">
        <f t="shared" si="7"/>
        <v>0</v>
      </c>
      <c r="AB13" s="7">
        <f t="shared" si="19"/>
        <v>0</v>
      </c>
      <c r="AC13" s="7">
        <f t="shared" si="19"/>
        <v>0</v>
      </c>
      <c r="AD13" s="7">
        <f t="shared" si="19"/>
        <v>0</v>
      </c>
      <c r="AE13" s="7">
        <f t="shared" si="20"/>
        <v>0</v>
      </c>
      <c r="AG13" s="7">
        <f t="shared" si="8"/>
        <v>92.31</v>
      </c>
      <c r="AI13" s="7">
        <f t="shared" si="9"/>
        <v>1061.5361538461539</v>
      </c>
    </row>
    <row r="14" spans="1:35" x14ac:dyDescent="0.25">
      <c r="A14" s="28"/>
      <c r="B14" s="22">
        <v>6</v>
      </c>
      <c r="C14" s="29">
        <f t="shared" si="10"/>
        <v>1153.8461538461538</v>
      </c>
      <c r="D14" s="35">
        <f>D13+C13</f>
        <v>5769.2307692307695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30000</v>
      </c>
      <c r="N14" s="7">
        <f t="shared" si="14"/>
        <v>30000</v>
      </c>
      <c r="O14" s="7">
        <f t="shared" si="0"/>
        <v>30000</v>
      </c>
      <c r="P14" s="7">
        <f t="shared" si="15"/>
        <v>0</v>
      </c>
      <c r="Q14" s="7">
        <f t="shared" si="1"/>
        <v>0</v>
      </c>
      <c r="R14" s="7">
        <f t="shared" si="2"/>
        <v>0</v>
      </c>
      <c r="S14" s="7">
        <f t="shared" si="16"/>
        <v>0</v>
      </c>
      <c r="T14" s="7">
        <f t="shared" si="17"/>
        <v>0</v>
      </c>
      <c r="U14" s="7">
        <f t="shared" si="18"/>
        <v>0</v>
      </c>
      <c r="V14" s="7">
        <f t="shared" si="18"/>
        <v>0</v>
      </c>
      <c r="W14" s="7">
        <f t="shared" si="3"/>
        <v>0</v>
      </c>
      <c r="X14" s="8">
        <f t="shared" si="4"/>
        <v>0</v>
      </c>
      <c r="Y14" s="8">
        <f t="shared" si="5"/>
        <v>0</v>
      </c>
      <c r="Z14" s="8">
        <f t="shared" si="6"/>
        <v>0</v>
      </c>
      <c r="AA14" s="27">
        <f t="shared" si="7"/>
        <v>0</v>
      </c>
      <c r="AB14" s="7">
        <f t="shared" si="19"/>
        <v>0</v>
      </c>
      <c r="AC14" s="7">
        <f t="shared" si="19"/>
        <v>0</v>
      </c>
      <c r="AD14" s="7">
        <f t="shared" si="19"/>
        <v>0</v>
      </c>
      <c r="AE14" s="7">
        <f t="shared" si="20"/>
        <v>0</v>
      </c>
      <c r="AG14" s="7">
        <f t="shared" si="8"/>
        <v>92.31</v>
      </c>
      <c r="AI14" s="7">
        <f t="shared" si="9"/>
        <v>1061.5361538461539</v>
      </c>
    </row>
    <row r="15" spans="1:35" x14ac:dyDescent="0.25">
      <c r="A15" s="28"/>
      <c r="B15" s="22">
        <v>7</v>
      </c>
      <c r="C15" s="29">
        <f t="shared" si="10"/>
        <v>1153.8461538461538</v>
      </c>
      <c r="D15" s="35">
        <f>D14+C14</f>
        <v>6923.0769230769238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30000</v>
      </c>
      <c r="N15" s="7">
        <f t="shared" si="14"/>
        <v>30000</v>
      </c>
      <c r="O15" s="7">
        <f t="shared" si="0"/>
        <v>30000</v>
      </c>
      <c r="P15" s="7">
        <f t="shared" si="15"/>
        <v>0</v>
      </c>
      <c r="Q15" s="7">
        <f t="shared" si="1"/>
        <v>0</v>
      </c>
      <c r="R15" s="7">
        <f t="shared" si="2"/>
        <v>0</v>
      </c>
      <c r="S15" s="7">
        <f t="shared" si="16"/>
        <v>0</v>
      </c>
      <c r="T15" s="7">
        <f t="shared" si="17"/>
        <v>0</v>
      </c>
      <c r="U15" s="7">
        <f t="shared" si="18"/>
        <v>0</v>
      </c>
      <c r="V15" s="7">
        <f t="shared" si="18"/>
        <v>0</v>
      </c>
      <c r="W15" s="7">
        <f t="shared" si="3"/>
        <v>0</v>
      </c>
      <c r="X15" s="8">
        <f t="shared" si="4"/>
        <v>0</v>
      </c>
      <c r="Y15" s="8">
        <f t="shared" si="5"/>
        <v>0</v>
      </c>
      <c r="Z15" s="8">
        <f t="shared" si="6"/>
        <v>0</v>
      </c>
      <c r="AA15" s="27">
        <f t="shared" si="7"/>
        <v>0</v>
      </c>
      <c r="AB15" s="7">
        <f t="shared" si="19"/>
        <v>0</v>
      </c>
      <c r="AC15" s="7">
        <f t="shared" si="19"/>
        <v>0</v>
      </c>
      <c r="AD15" s="7">
        <f t="shared" si="19"/>
        <v>0</v>
      </c>
      <c r="AE15" s="7">
        <f t="shared" si="20"/>
        <v>0</v>
      </c>
      <c r="AG15" s="7">
        <f t="shared" si="8"/>
        <v>92.31</v>
      </c>
      <c r="AI15" s="7">
        <f t="shared" si="9"/>
        <v>1061.5361538461539</v>
      </c>
    </row>
    <row r="16" spans="1:35" x14ac:dyDescent="0.25">
      <c r="A16" s="28"/>
      <c r="B16" s="22">
        <v>8</v>
      </c>
      <c r="C16" s="29">
        <f t="shared" si="10"/>
        <v>1153.8461538461538</v>
      </c>
      <c r="D16" s="35">
        <f>D15+C15</f>
        <v>8076.923076923078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30000</v>
      </c>
      <c r="N16" s="7">
        <f t="shared" si="14"/>
        <v>30000</v>
      </c>
      <c r="O16" s="7">
        <f t="shared" si="0"/>
        <v>30000</v>
      </c>
      <c r="P16" s="7">
        <f t="shared" si="15"/>
        <v>0</v>
      </c>
      <c r="Q16" s="7">
        <f t="shared" si="1"/>
        <v>0</v>
      </c>
      <c r="R16" s="7">
        <f t="shared" si="2"/>
        <v>0</v>
      </c>
      <c r="S16" s="7">
        <f t="shared" si="16"/>
        <v>0</v>
      </c>
      <c r="T16" s="7">
        <f t="shared" si="17"/>
        <v>0</v>
      </c>
      <c r="U16" s="7">
        <f t="shared" si="18"/>
        <v>0</v>
      </c>
      <c r="V16" s="7">
        <f t="shared" si="18"/>
        <v>0</v>
      </c>
      <c r="W16" s="7">
        <f t="shared" si="3"/>
        <v>0</v>
      </c>
      <c r="X16" s="8">
        <f t="shared" si="4"/>
        <v>0</v>
      </c>
      <c r="Y16" s="8">
        <f t="shared" si="5"/>
        <v>0</v>
      </c>
      <c r="Z16" s="8">
        <f t="shared" si="6"/>
        <v>0</v>
      </c>
      <c r="AA16" s="27">
        <f t="shared" si="7"/>
        <v>0</v>
      </c>
      <c r="AB16" s="7">
        <f t="shared" si="19"/>
        <v>0</v>
      </c>
      <c r="AC16" s="7">
        <f t="shared" si="19"/>
        <v>0</v>
      </c>
      <c r="AD16" s="7">
        <f t="shared" si="19"/>
        <v>0</v>
      </c>
      <c r="AE16" s="7">
        <f t="shared" si="20"/>
        <v>0</v>
      </c>
      <c r="AG16" s="7">
        <f t="shared" si="8"/>
        <v>92.31</v>
      </c>
      <c r="AI16" s="7">
        <f t="shared" si="9"/>
        <v>1061.5361538461539</v>
      </c>
    </row>
    <row r="17" spans="1:35" x14ac:dyDescent="0.25">
      <c r="A17" s="28"/>
      <c r="B17" s="22">
        <v>9</v>
      </c>
      <c r="C17" s="29">
        <f t="shared" si="10"/>
        <v>1153.8461538461538</v>
      </c>
      <c r="D17" s="35">
        <f t="shared" ref="D17:D34" si="25">D16+C16</f>
        <v>9230.7692307692323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30000</v>
      </c>
      <c r="N17" s="7">
        <f t="shared" si="14"/>
        <v>30000</v>
      </c>
      <c r="O17" s="7">
        <f t="shared" si="0"/>
        <v>30000</v>
      </c>
      <c r="P17" s="7">
        <f t="shared" si="15"/>
        <v>0</v>
      </c>
      <c r="Q17" s="7">
        <f t="shared" si="1"/>
        <v>0</v>
      </c>
      <c r="R17" s="7">
        <f t="shared" si="2"/>
        <v>0</v>
      </c>
      <c r="S17" s="7">
        <f t="shared" si="16"/>
        <v>0</v>
      </c>
      <c r="T17" s="7">
        <f t="shared" si="17"/>
        <v>0</v>
      </c>
      <c r="U17" s="7">
        <f t="shared" si="18"/>
        <v>0</v>
      </c>
      <c r="V17" s="7">
        <f t="shared" si="18"/>
        <v>0</v>
      </c>
      <c r="W17" s="7">
        <f t="shared" si="3"/>
        <v>0</v>
      </c>
      <c r="X17" s="8">
        <f t="shared" si="4"/>
        <v>0</v>
      </c>
      <c r="Y17" s="8">
        <f t="shared" si="5"/>
        <v>0</v>
      </c>
      <c r="Z17" s="8">
        <f t="shared" si="6"/>
        <v>0</v>
      </c>
      <c r="AA17" s="27">
        <f t="shared" si="7"/>
        <v>0</v>
      </c>
      <c r="AB17" s="7">
        <f t="shared" si="19"/>
        <v>0</v>
      </c>
      <c r="AC17" s="7">
        <f t="shared" si="19"/>
        <v>0</v>
      </c>
      <c r="AD17" s="7">
        <f t="shared" si="19"/>
        <v>0</v>
      </c>
      <c r="AE17" s="7">
        <f t="shared" si="20"/>
        <v>0</v>
      </c>
      <c r="AG17" s="7">
        <f t="shared" si="8"/>
        <v>92.31</v>
      </c>
      <c r="AI17" s="7">
        <f t="shared" si="9"/>
        <v>1061.5361538461539</v>
      </c>
    </row>
    <row r="18" spans="1:35" x14ac:dyDescent="0.25">
      <c r="A18" s="28"/>
      <c r="B18" s="22">
        <v>10</v>
      </c>
      <c r="C18" s="29">
        <f>65000/26</f>
        <v>2500</v>
      </c>
      <c r="D18" s="35">
        <f t="shared" si="25"/>
        <v>10384.615384615387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52884.61538461539</v>
      </c>
      <c r="N18" s="7">
        <f t="shared" si="14"/>
        <v>52884.61538461539</v>
      </c>
      <c r="O18" s="7">
        <f t="shared" si="0"/>
        <v>52884.61538461539</v>
      </c>
      <c r="P18" s="7">
        <f t="shared" si="15"/>
        <v>4176.923076923078</v>
      </c>
      <c r="Q18" s="7">
        <f t="shared" si="1"/>
        <v>0</v>
      </c>
      <c r="R18" s="7">
        <f t="shared" si="2"/>
        <v>0</v>
      </c>
      <c r="S18" s="7">
        <f t="shared" si="16"/>
        <v>4176.923076923078</v>
      </c>
      <c r="T18" s="7">
        <f t="shared" si="17"/>
        <v>0</v>
      </c>
      <c r="U18" s="7">
        <f t="shared" si="18"/>
        <v>0</v>
      </c>
      <c r="V18" s="7">
        <f t="shared" si="18"/>
        <v>0</v>
      </c>
      <c r="W18" s="7">
        <f t="shared" si="3"/>
        <v>0</v>
      </c>
      <c r="X18" s="8">
        <f t="shared" si="4"/>
        <v>1050</v>
      </c>
      <c r="Y18" s="8">
        <f t="shared" si="5"/>
        <v>0</v>
      </c>
      <c r="Z18" s="8">
        <f t="shared" si="6"/>
        <v>0</v>
      </c>
      <c r="AA18" s="27">
        <f t="shared" si="7"/>
        <v>1050</v>
      </c>
      <c r="AB18" s="7">
        <f t="shared" si="19"/>
        <v>1050</v>
      </c>
      <c r="AC18" s="7">
        <f t="shared" si="19"/>
        <v>0</v>
      </c>
      <c r="AD18" s="7">
        <f t="shared" si="19"/>
        <v>0</v>
      </c>
      <c r="AE18" s="7">
        <f t="shared" si="20"/>
        <v>1050</v>
      </c>
      <c r="AG18" s="7">
        <f t="shared" si="8"/>
        <v>200</v>
      </c>
      <c r="AI18" s="7">
        <f t="shared" si="9"/>
        <v>1250</v>
      </c>
    </row>
    <row r="19" spans="1:35" s="21" customFormat="1" x14ac:dyDescent="0.25">
      <c r="A19" s="28"/>
      <c r="B19" s="22">
        <v>11</v>
      </c>
      <c r="C19" s="29">
        <f>65000/26</f>
        <v>2500</v>
      </c>
      <c r="D19" s="35">
        <f t="shared" si="25"/>
        <v>12884.615384615387</v>
      </c>
      <c r="E19" s="31"/>
      <c r="F19" s="31">
        <v>2000</v>
      </c>
      <c r="G19" s="32">
        <f t="shared" si="11"/>
        <v>2000</v>
      </c>
      <c r="H19" s="33"/>
      <c r="I19" s="35">
        <f t="shared" si="24"/>
        <v>2000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52884.61538461539</v>
      </c>
      <c r="N19" s="34">
        <f t="shared" si="14"/>
        <v>54884.61538461539</v>
      </c>
      <c r="O19" s="7">
        <f t="shared" si="0"/>
        <v>54884.61538461539</v>
      </c>
      <c r="P19" s="7">
        <f t="shared" si="15"/>
        <v>4176.923076923078</v>
      </c>
      <c r="Q19" s="7">
        <f t="shared" si="1"/>
        <v>0</v>
      </c>
      <c r="R19" s="7">
        <f t="shared" si="2"/>
        <v>0</v>
      </c>
      <c r="S19" s="7">
        <f t="shared" si="16"/>
        <v>4176.923076923078</v>
      </c>
      <c r="T19" s="34">
        <f t="shared" si="17"/>
        <v>1050</v>
      </c>
      <c r="U19" s="34">
        <f t="shared" si="18"/>
        <v>0</v>
      </c>
      <c r="V19" s="7">
        <f t="shared" si="18"/>
        <v>0</v>
      </c>
      <c r="W19" s="34">
        <f t="shared" si="3"/>
        <v>1050</v>
      </c>
      <c r="X19" s="8">
        <f t="shared" si="4"/>
        <v>1117.1597633136098</v>
      </c>
      <c r="Y19" s="36">
        <f t="shared" si="5"/>
        <v>0</v>
      </c>
      <c r="Z19" s="8">
        <f t="shared" si="6"/>
        <v>0</v>
      </c>
      <c r="AA19" s="27">
        <f t="shared" si="7"/>
        <v>1117.1597633136098</v>
      </c>
      <c r="AB19" s="34">
        <f t="shared" si="19"/>
        <v>1117.1597633136098</v>
      </c>
      <c r="AC19" s="34">
        <f t="shared" si="19"/>
        <v>0</v>
      </c>
      <c r="AD19" s="7">
        <f t="shared" si="19"/>
        <v>0</v>
      </c>
      <c r="AE19" s="7">
        <f t="shared" si="20"/>
        <v>1117.1597633136098</v>
      </c>
      <c r="AG19" s="34">
        <f t="shared" si="8"/>
        <v>360</v>
      </c>
      <c r="AH19" s="34"/>
      <c r="AI19" s="7">
        <f t="shared" si="9"/>
        <v>3022.8402366863902</v>
      </c>
    </row>
    <row r="20" spans="1:35" x14ac:dyDescent="0.25">
      <c r="A20" s="28"/>
      <c r="B20" s="22">
        <v>12</v>
      </c>
      <c r="C20" s="29">
        <f t="shared" ref="C20:C34" si="26">65000/26</f>
        <v>2500</v>
      </c>
      <c r="D20" s="35">
        <f t="shared" si="25"/>
        <v>15384.615384615387</v>
      </c>
      <c r="E20" s="31"/>
      <c r="F20" s="31"/>
      <c r="G20" s="32">
        <f t="shared" si="11"/>
        <v>0</v>
      </c>
      <c r="H20" s="33"/>
      <c r="I20" s="30">
        <f t="shared" si="24"/>
        <v>2000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52884.61538461539</v>
      </c>
      <c r="N20" s="7">
        <f t="shared" si="14"/>
        <v>54884.61538461539</v>
      </c>
      <c r="O20" s="7">
        <f t="shared" si="0"/>
        <v>54884.61538461539</v>
      </c>
      <c r="P20" s="7">
        <f t="shared" si="15"/>
        <v>4176.923076923078</v>
      </c>
      <c r="Q20" s="7">
        <f t="shared" si="1"/>
        <v>0</v>
      </c>
      <c r="R20" s="7">
        <f t="shared" si="2"/>
        <v>0</v>
      </c>
      <c r="S20" s="7">
        <f t="shared" si="16"/>
        <v>4176.923076923078</v>
      </c>
      <c r="T20" s="7">
        <f t="shared" si="17"/>
        <v>2167.1597633136098</v>
      </c>
      <c r="U20" s="7">
        <f t="shared" si="18"/>
        <v>0</v>
      </c>
      <c r="V20" s="7">
        <f t="shared" si="18"/>
        <v>0</v>
      </c>
      <c r="W20" s="7">
        <f t="shared" si="3"/>
        <v>2167.1597633136098</v>
      </c>
      <c r="X20" s="8">
        <f t="shared" si="4"/>
        <v>160.65088757396461</v>
      </c>
      <c r="Y20" s="8">
        <f t="shared" si="5"/>
        <v>0</v>
      </c>
      <c r="Z20" s="8">
        <f t="shared" si="6"/>
        <v>0</v>
      </c>
      <c r="AA20" s="27">
        <f t="shared" si="7"/>
        <v>160.65088757396461</v>
      </c>
      <c r="AB20" s="7">
        <f t="shared" si="19"/>
        <v>160.65088757396461</v>
      </c>
      <c r="AC20" s="7">
        <f t="shared" si="19"/>
        <v>0</v>
      </c>
      <c r="AD20" s="7">
        <f t="shared" si="19"/>
        <v>0</v>
      </c>
      <c r="AE20" s="7">
        <f t="shared" si="20"/>
        <v>160.65088757396461</v>
      </c>
      <c r="AG20" s="7">
        <f t="shared" si="8"/>
        <v>200</v>
      </c>
      <c r="AI20" s="7">
        <f t="shared" si="9"/>
        <v>2139.3491124260354</v>
      </c>
    </row>
    <row r="21" spans="1:35" x14ac:dyDescent="0.25">
      <c r="A21" s="28"/>
      <c r="B21" s="22">
        <v>13</v>
      </c>
      <c r="C21" s="29">
        <f t="shared" si="26"/>
        <v>2500</v>
      </c>
      <c r="D21" s="35">
        <f t="shared" si="25"/>
        <v>17884.615384615387</v>
      </c>
      <c r="E21" s="31"/>
      <c r="F21" s="31"/>
      <c r="G21" s="32">
        <f t="shared" si="11"/>
        <v>0</v>
      </c>
      <c r="H21" s="33"/>
      <c r="I21" s="30">
        <f t="shared" si="24"/>
        <v>2000</v>
      </c>
      <c r="J21" s="30">
        <f t="shared" si="12"/>
        <v>0</v>
      </c>
      <c r="K21" s="21">
        <f t="shared" si="22"/>
        <v>26</v>
      </c>
      <c r="L21" s="34">
        <f t="shared" si="23"/>
        <v>13</v>
      </c>
      <c r="M21" s="34">
        <f t="shared" si="13"/>
        <v>52884.61538461539</v>
      </c>
      <c r="N21" s="7">
        <f t="shared" si="14"/>
        <v>54884.61538461539</v>
      </c>
      <c r="O21" s="7">
        <f t="shared" si="0"/>
        <v>54884.61538461539</v>
      </c>
      <c r="P21" s="7">
        <f t="shared" si="15"/>
        <v>4176.923076923078</v>
      </c>
      <c r="Q21" s="7">
        <f t="shared" si="1"/>
        <v>0</v>
      </c>
      <c r="R21" s="7">
        <f t="shared" si="2"/>
        <v>0</v>
      </c>
      <c r="S21" s="7">
        <f t="shared" si="16"/>
        <v>4176.923076923078</v>
      </c>
      <c r="T21" s="7">
        <f t="shared" si="17"/>
        <v>2327.8106508875744</v>
      </c>
      <c r="U21" s="7">
        <f t="shared" si="18"/>
        <v>0</v>
      </c>
      <c r="V21" s="7">
        <f t="shared" si="18"/>
        <v>0</v>
      </c>
      <c r="W21" s="7">
        <f t="shared" si="3"/>
        <v>2327.8106508875744</v>
      </c>
      <c r="X21" s="8">
        <f t="shared" si="4"/>
        <v>160.65088757396461</v>
      </c>
      <c r="Y21" s="8">
        <f t="shared" si="5"/>
        <v>0</v>
      </c>
      <c r="Z21" s="8">
        <f t="shared" si="6"/>
        <v>0</v>
      </c>
      <c r="AA21" s="27">
        <f t="shared" si="7"/>
        <v>160.65088757396461</v>
      </c>
      <c r="AB21" s="7">
        <f t="shared" si="19"/>
        <v>160.65088757396461</v>
      </c>
      <c r="AC21" s="7">
        <f t="shared" si="19"/>
        <v>0</v>
      </c>
      <c r="AD21" s="7">
        <f t="shared" si="19"/>
        <v>0</v>
      </c>
      <c r="AE21" s="7">
        <f t="shared" si="20"/>
        <v>160.65088757396461</v>
      </c>
      <c r="AG21" s="7">
        <f t="shared" si="8"/>
        <v>200</v>
      </c>
      <c r="AI21" s="7">
        <f t="shared" si="9"/>
        <v>2139.3491124260354</v>
      </c>
    </row>
    <row r="22" spans="1:35" x14ac:dyDescent="0.25">
      <c r="A22" s="28"/>
      <c r="B22" s="22">
        <v>14</v>
      </c>
      <c r="C22" s="29">
        <f t="shared" si="26"/>
        <v>2500</v>
      </c>
      <c r="D22" s="35">
        <f t="shared" si="25"/>
        <v>20384.615384615387</v>
      </c>
      <c r="E22" s="33"/>
      <c r="F22" s="31"/>
      <c r="G22" s="32">
        <f t="shared" si="11"/>
        <v>0</v>
      </c>
      <c r="H22" s="33"/>
      <c r="I22" s="30">
        <f t="shared" si="24"/>
        <v>2000</v>
      </c>
      <c r="J22" s="30">
        <f t="shared" si="12"/>
        <v>0</v>
      </c>
      <c r="K22" s="21">
        <f t="shared" si="22"/>
        <v>26</v>
      </c>
      <c r="L22" s="34">
        <f t="shared" si="23"/>
        <v>14</v>
      </c>
      <c r="M22" s="34">
        <f t="shared" si="13"/>
        <v>52884.61538461539</v>
      </c>
      <c r="N22" s="7">
        <f t="shared" si="14"/>
        <v>54884.61538461539</v>
      </c>
      <c r="O22" s="7">
        <f t="shared" si="0"/>
        <v>54884.61538461539</v>
      </c>
      <c r="P22" s="7">
        <f t="shared" si="15"/>
        <v>4176.923076923078</v>
      </c>
      <c r="Q22" s="7">
        <f t="shared" si="1"/>
        <v>0</v>
      </c>
      <c r="R22" s="7">
        <f t="shared" si="2"/>
        <v>0</v>
      </c>
      <c r="S22" s="7">
        <f t="shared" si="16"/>
        <v>4176.923076923078</v>
      </c>
      <c r="T22" s="7">
        <f t="shared" si="17"/>
        <v>2488.461538461539</v>
      </c>
      <c r="U22" s="7">
        <f t="shared" si="18"/>
        <v>0</v>
      </c>
      <c r="V22" s="7">
        <f t="shared" si="18"/>
        <v>0</v>
      </c>
      <c r="W22" s="7">
        <f t="shared" si="3"/>
        <v>2488.461538461539</v>
      </c>
      <c r="X22" s="8">
        <f t="shared" si="4"/>
        <v>160.65088757396461</v>
      </c>
      <c r="Y22" s="8">
        <f t="shared" si="5"/>
        <v>0</v>
      </c>
      <c r="Z22" s="8">
        <f t="shared" si="6"/>
        <v>0</v>
      </c>
      <c r="AA22" s="27">
        <f t="shared" si="7"/>
        <v>160.65088757396461</v>
      </c>
      <c r="AB22" s="7">
        <f t="shared" si="19"/>
        <v>160.65088757396461</v>
      </c>
      <c r="AC22" s="7">
        <f t="shared" si="19"/>
        <v>0</v>
      </c>
      <c r="AD22" s="7">
        <f t="shared" si="19"/>
        <v>0</v>
      </c>
      <c r="AE22" s="7">
        <f t="shared" si="20"/>
        <v>160.65088757396461</v>
      </c>
      <c r="AG22" s="7">
        <f t="shared" si="8"/>
        <v>200</v>
      </c>
      <c r="AI22" s="7">
        <f t="shared" si="9"/>
        <v>2139.3491124260354</v>
      </c>
    </row>
    <row r="23" spans="1:35" x14ac:dyDescent="0.25">
      <c r="A23" s="28"/>
      <c r="B23" s="22">
        <v>15</v>
      </c>
      <c r="C23" s="29">
        <f t="shared" si="26"/>
        <v>2500</v>
      </c>
      <c r="D23" s="35">
        <f t="shared" si="25"/>
        <v>22884.615384615387</v>
      </c>
      <c r="E23" s="31"/>
      <c r="F23" s="31"/>
      <c r="G23" s="32">
        <f t="shared" si="11"/>
        <v>0</v>
      </c>
      <c r="H23" s="33"/>
      <c r="I23" s="30">
        <f t="shared" si="24"/>
        <v>2000</v>
      </c>
      <c r="J23" s="30">
        <f t="shared" si="12"/>
        <v>0</v>
      </c>
      <c r="K23" s="21">
        <f t="shared" si="22"/>
        <v>26</v>
      </c>
      <c r="L23" s="34">
        <f t="shared" si="23"/>
        <v>15</v>
      </c>
      <c r="M23" s="34">
        <f t="shared" si="13"/>
        <v>52884.61538461539</v>
      </c>
      <c r="N23" s="7">
        <f t="shared" si="14"/>
        <v>54884.61538461539</v>
      </c>
      <c r="O23" s="7">
        <f t="shared" si="0"/>
        <v>54884.61538461539</v>
      </c>
      <c r="P23" s="7">
        <f t="shared" si="15"/>
        <v>4176.923076923078</v>
      </c>
      <c r="Q23" s="7">
        <f t="shared" si="1"/>
        <v>0</v>
      </c>
      <c r="R23" s="7">
        <f t="shared" si="2"/>
        <v>0</v>
      </c>
      <c r="S23" s="7">
        <f t="shared" si="16"/>
        <v>4176.923076923078</v>
      </c>
      <c r="T23" s="7">
        <f t="shared" si="17"/>
        <v>2649.1124260355036</v>
      </c>
      <c r="U23" s="7">
        <f t="shared" si="18"/>
        <v>0</v>
      </c>
      <c r="V23" s="7">
        <f t="shared" si="18"/>
        <v>0</v>
      </c>
      <c r="W23" s="7">
        <f t="shared" si="3"/>
        <v>2649.1124260355036</v>
      </c>
      <c r="X23" s="8">
        <f t="shared" si="4"/>
        <v>160.65088757396461</v>
      </c>
      <c r="Y23" s="8">
        <f t="shared" si="5"/>
        <v>0</v>
      </c>
      <c r="Z23" s="8">
        <f t="shared" si="6"/>
        <v>0</v>
      </c>
      <c r="AA23" s="27">
        <f t="shared" si="7"/>
        <v>160.65088757396461</v>
      </c>
      <c r="AB23" s="7">
        <f t="shared" si="19"/>
        <v>160.65088757396461</v>
      </c>
      <c r="AC23" s="7">
        <f t="shared" si="19"/>
        <v>0</v>
      </c>
      <c r="AD23" s="7">
        <f t="shared" si="19"/>
        <v>0</v>
      </c>
      <c r="AE23" s="7">
        <f t="shared" si="20"/>
        <v>160.65088757396461</v>
      </c>
      <c r="AG23" s="7">
        <f t="shared" si="8"/>
        <v>200</v>
      </c>
      <c r="AI23" s="7">
        <f t="shared" si="9"/>
        <v>2139.3491124260354</v>
      </c>
    </row>
    <row r="24" spans="1:35" x14ac:dyDescent="0.25">
      <c r="A24" s="28"/>
      <c r="B24" s="22">
        <v>16</v>
      </c>
      <c r="C24" s="29">
        <f t="shared" si="26"/>
        <v>2500</v>
      </c>
      <c r="D24" s="35">
        <f t="shared" si="25"/>
        <v>25384.615384615387</v>
      </c>
      <c r="E24" s="31"/>
      <c r="F24" s="31"/>
      <c r="G24" s="32">
        <f t="shared" si="11"/>
        <v>0</v>
      </c>
      <c r="H24" s="33"/>
      <c r="I24" s="30">
        <f t="shared" si="24"/>
        <v>2000</v>
      </c>
      <c r="J24" s="30">
        <f t="shared" si="12"/>
        <v>0</v>
      </c>
      <c r="K24" s="21">
        <f t="shared" si="22"/>
        <v>26</v>
      </c>
      <c r="L24" s="34">
        <f t="shared" si="23"/>
        <v>16</v>
      </c>
      <c r="M24" s="34">
        <f t="shared" si="13"/>
        <v>52884.61538461539</v>
      </c>
      <c r="N24" s="7">
        <f t="shared" si="14"/>
        <v>54884.61538461539</v>
      </c>
      <c r="O24" s="7">
        <f t="shared" si="0"/>
        <v>54884.61538461539</v>
      </c>
      <c r="P24" s="7">
        <f t="shared" si="15"/>
        <v>4176.923076923078</v>
      </c>
      <c r="Q24" s="7">
        <f t="shared" si="1"/>
        <v>0</v>
      </c>
      <c r="R24" s="7">
        <f t="shared" si="2"/>
        <v>0</v>
      </c>
      <c r="S24" s="7">
        <f t="shared" si="16"/>
        <v>4176.923076923078</v>
      </c>
      <c r="T24" s="7">
        <f t="shared" si="17"/>
        <v>2809.7633136094682</v>
      </c>
      <c r="U24" s="7">
        <f t="shared" si="18"/>
        <v>0</v>
      </c>
      <c r="V24" s="7">
        <f t="shared" si="18"/>
        <v>0</v>
      </c>
      <c r="W24" s="7">
        <f t="shared" si="3"/>
        <v>2809.7633136094682</v>
      </c>
      <c r="X24" s="8">
        <f t="shared" si="4"/>
        <v>160.65088757396461</v>
      </c>
      <c r="Y24" s="8">
        <f t="shared" si="5"/>
        <v>0</v>
      </c>
      <c r="Z24" s="8">
        <f t="shared" si="6"/>
        <v>0</v>
      </c>
      <c r="AA24" s="27">
        <f t="shared" si="7"/>
        <v>160.65088757396461</v>
      </c>
      <c r="AB24" s="7">
        <f t="shared" si="19"/>
        <v>160.65088757396461</v>
      </c>
      <c r="AC24" s="7">
        <f t="shared" si="19"/>
        <v>0</v>
      </c>
      <c r="AD24" s="7">
        <f t="shared" si="19"/>
        <v>0</v>
      </c>
      <c r="AE24" s="7">
        <f t="shared" si="20"/>
        <v>160.65088757396461</v>
      </c>
      <c r="AG24" s="7">
        <f t="shared" si="8"/>
        <v>200</v>
      </c>
      <c r="AI24" s="7">
        <f t="shared" si="9"/>
        <v>2139.3491124260354</v>
      </c>
    </row>
    <row r="25" spans="1:35" x14ac:dyDescent="0.25">
      <c r="A25" s="28"/>
      <c r="B25" s="22">
        <v>17</v>
      </c>
      <c r="C25" s="29">
        <f t="shared" si="26"/>
        <v>2500</v>
      </c>
      <c r="D25" s="35">
        <f t="shared" si="25"/>
        <v>27884.615384615387</v>
      </c>
      <c r="E25" s="31"/>
      <c r="F25" s="31"/>
      <c r="G25" s="32">
        <f t="shared" si="11"/>
        <v>0</v>
      </c>
      <c r="H25" s="33"/>
      <c r="I25" s="30">
        <f t="shared" si="24"/>
        <v>2000</v>
      </c>
      <c r="J25" s="30">
        <f t="shared" si="12"/>
        <v>0</v>
      </c>
      <c r="K25" s="21">
        <f t="shared" si="22"/>
        <v>26</v>
      </c>
      <c r="L25" s="34">
        <f t="shared" si="23"/>
        <v>17</v>
      </c>
      <c r="M25" s="34">
        <f t="shared" si="13"/>
        <v>52884.61538461539</v>
      </c>
      <c r="N25" s="7">
        <f t="shared" si="14"/>
        <v>54884.61538461539</v>
      </c>
      <c r="O25" s="7">
        <f t="shared" si="0"/>
        <v>54884.61538461539</v>
      </c>
      <c r="P25" s="7">
        <f t="shared" si="15"/>
        <v>4176.923076923078</v>
      </c>
      <c r="Q25" s="7">
        <f t="shared" si="1"/>
        <v>0</v>
      </c>
      <c r="R25" s="7">
        <f t="shared" si="2"/>
        <v>0</v>
      </c>
      <c r="S25" s="7">
        <f t="shared" si="16"/>
        <v>4176.923076923078</v>
      </c>
      <c r="T25" s="7">
        <f t="shared" si="17"/>
        <v>2970.4142011834329</v>
      </c>
      <c r="U25" s="7">
        <f t="shared" si="18"/>
        <v>0</v>
      </c>
      <c r="V25" s="7">
        <f t="shared" si="18"/>
        <v>0</v>
      </c>
      <c r="W25" s="7">
        <f t="shared" si="3"/>
        <v>2970.4142011834329</v>
      </c>
      <c r="X25" s="8">
        <f t="shared" si="4"/>
        <v>160.65088757396461</v>
      </c>
      <c r="Y25" s="8">
        <f t="shared" si="5"/>
        <v>0</v>
      </c>
      <c r="Z25" s="8">
        <f t="shared" si="6"/>
        <v>0</v>
      </c>
      <c r="AA25" s="27">
        <f t="shared" si="7"/>
        <v>160.65088757396461</v>
      </c>
      <c r="AB25" s="7">
        <f t="shared" si="19"/>
        <v>160.65088757396461</v>
      </c>
      <c r="AC25" s="7">
        <f t="shared" si="19"/>
        <v>0</v>
      </c>
      <c r="AD25" s="7">
        <f t="shared" si="19"/>
        <v>0</v>
      </c>
      <c r="AE25" s="7">
        <f t="shared" si="20"/>
        <v>160.65088757396461</v>
      </c>
      <c r="AG25" s="7">
        <f t="shared" si="8"/>
        <v>200</v>
      </c>
      <c r="AI25" s="7">
        <f t="shared" si="9"/>
        <v>2139.3491124260354</v>
      </c>
    </row>
    <row r="26" spans="1:35" x14ac:dyDescent="0.25">
      <c r="A26" s="28"/>
      <c r="B26" s="22">
        <v>18</v>
      </c>
      <c r="C26" s="29">
        <f t="shared" si="26"/>
        <v>2500</v>
      </c>
      <c r="D26" s="35">
        <f t="shared" si="25"/>
        <v>30384.615384615387</v>
      </c>
      <c r="E26" s="31"/>
      <c r="F26" s="31"/>
      <c r="G26" s="32">
        <f t="shared" si="11"/>
        <v>0</v>
      </c>
      <c r="H26" s="33"/>
      <c r="I26" s="30">
        <f t="shared" si="24"/>
        <v>2000</v>
      </c>
      <c r="J26" s="30">
        <f t="shared" si="12"/>
        <v>0</v>
      </c>
      <c r="K26" s="21">
        <f t="shared" si="22"/>
        <v>26</v>
      </c>
      <c r="L26" s="34">
        <f t="shared" si="23"/>
        <v>18</v>
      </c>
      <c r="M26" s="34">
        <f t="shared" si="13"/>
        <v>52884.61538461539</v>
      </c>
      <c r="N26" s="7">
        <f t="shared" si="14"/>
        <v>54884.61538461539</v>
      </c>
      <c r="O26" s="7">
        <f t="shared" si="0"/>
        <v>54884.61538461539</v>
      </c>
      <c r="P26" s="7">
        <f t="shared" si="15"/>
        <v>4176.923076923078</v>
      </c>
      <c r="Q26" s="7">
        <f t="shared" si="1"/>
        <v>0</v>
      </c>
      <c r="R26" s="7">
        <f t="shared" si="2"/>
        <v>0</v>
      </c>
      <c r="S26" s="7">
        <f t="shared" si="16"/>
        <v>4176.923076923078</v>
      </c>
      <c r="T26" s="7">
        <f t="shared" si="17"/>
        <v>3131.0650887573975</v>
      </c>
      <c r="U26" s="7">
        <f t="shared" ref="U26:V34" si="27">+U25+AC25</f>
        <v>0</v>
      </c>
      <c r="V26" s="7">
        <f t="shared" si="27"/>
        <v>0</v>
      </c>
      <c r="W26" s="7">
        <f t="shared" si="3"/>
        <v>3131.0650887573975</v>
      </c>
      <c r="X26" s="8">
        <f t="shared" si="4"/>
        <v>160.65088757396461</v>
      </c>
      <c r="Y26" s="8">
        <f t="shared" si="5"/>
        <v>0</v>
      </c>
      <c r="Z26" s="8">
        <f t="shared" si="6"/>
        <v>0</v>
      </c>
      <c r="AA26" s="27">
        <f t="shared" si="7"/>
        <v>160.65088757396461</v>
      </c>
      <c r="AB26" s="7">
        <f t="shared" si="19"/>
        <v>160.65088757396461</v>
      </c>
      <c r="AC26" s="7">
        <f t="shared" si="19"/>
        <v>0</v>
      </c>
      <c r="AD26" s="7">
        <f t="shared" si="19"/>
        <v>0</v>
      </c>
      <c r="AE26" s="7">
        <f t="shared" si="20"/>
        <v>160.65088757396461</v>
      </c>
      <c r="AG26" s="7">
        <f t="shared" si="8"/>
        <v>200</v>
      </c>
      <c r="AI26" s="7">
        <f t="shared" si="9"/>
        <v>2139.3491124260354</v>
      </c>
    </row>
    <row r="27" spans="1:35" x14ac:dyDescent="0.25">
      <c r="A27" s="28"/>
      <c r="B27" s="22">
        <v>19</v>
      </c>
      <c r="C27" s="29">
        <f t="shared" si="26"/>
        <v>2500</v>
      </c>
      <c r="D27" s="35">
        <f t="shared" si="25"/>
        <v>32884.61538461539</v>
      </c>
      <c r="E27" s="31"/>
      <c r="F27" s="31"/>
      <c r="G27" s="32">
        <f t="shared" si="11"/>
        <v>0</v>
      </c>
      <c r="H27" s="33"/>
      <c r="I27" s="30">
        <f t="shared" si="24"/>
        <v>2000</v>
      </c>
      <c r="J27" s="30">
        <f t="shared" si="12"/>
        <v>0</v>
      </c>
      <c r="K27" s="21">
        <f t="shared" si="22"/>
        <v>26</v>
      </c>
      <c r="L27" s="34">
        <f t="shared" si="23"/>
        <v>19</v>
      </c>
      <c r="M27" s="34">
        <f t="shared" si="13"/>
        <v>52884.61538461539</v>
      </c>
      <c r="N27" s="7">
        <f t="shared" si="14"/>
        <v>54884.61538461539</v>
      </c>
      <c r="O27" s="7">
        <f t="shared" si="0"/>
        <v>54884.61538461539</v>
      </c>
      <c r="P27" s="7">
        <f t="shared" si="15"/>
        <v>4176.923076923078</v>
      </c>
      <c r="Q27" s="7">
        <f t="shared" si="1"/>
        <v>0</v>
      </c>
      <c r="R27" s="7">
        <f t="shared" si="2"/>
        <v>0</v>
      </c>
      <c r="S27" s="7">
        <f t="shared" si="16"/>
        <v>4176.923076923078</v>
      </c>
      <c r="T27" s="7">
        <f t="shared" si="17"/>
        <v>3291.7159763313621</v>
      </c>
      <c r="U27" s="7">
        <f t="shared" si="27"/>
        <v>0</v>
      </c>
      <c r="V27" s="7">
        <f t="shared" si="27"/>
        <v>0</v>
      </c>
      <c r="W27" s="7">
        <f t="shared" si="3"/>
        <v>3291.7159763313621</v>
      </c>
      <c r="X27" s="8">
        <f t="shared" si="4"/>
        <v>160.65088757396461</v>
      </c>
      <c r="Y27" s="8">
        <f t="shared" si="5"/>
        <v>0</v>
      </c>
      <c r="Z27" s="8">
        <f t="shared" si="6"/>
        <v>0</v>
      </c>
      <c r="AA27" s="27">
        <f t="shared" si="7"/>
        <v>160.65088757396461</v>
      </c>
      <c r="AB27" s="7">
        <f t="shared" si="19"/>
        <v>160.65088757396461</v>
      </c>
      <c r="AC27" s="7">
        <f t="shared" si="19"/>
        <v>0</v>
      </c>
      <c r="AD27" s="7">
        <f t="shared" si="19"/>
        <v>0</v>
      </c>
      <c r="AE27" s="7">
        <f t="shared" si="20"/>
        <v>160.65088757396461</v>
      </c>
      <c r="AG27" s="7">
        <f t="shared" si="8"/>
        <v>200</v>
      </c>
      <c r="AI27" s="7">
        <f t="shared" si="9"/>
        <v>2139.3491124260354</v>
      </c>
    </row>
    <row r="28" spans="1:35" x14ac:dyDescent="0.25">
      <c r="A28" s="28"/>
      <c r="B28" s="22">
        <v>20</v>
      </c>
      <c r="C28" s="29">
        <f t="shared" si="26"/>
        <v>2500</v>
      </c>
      <c r="D28" s="35">
        <f t="shared" si="25"/>
        <v>35384.61538461539</v>
      </c>
      <c r="E28" s="31"/>
      <c r="F28" s="31"/>
      <c r="G28" s="32">
        <f t="shared" si="11"/>
        <v>0</v>
      </c>
      <c r="H28" s="33"/>
      <c r="I28" s="30">
        <f t="shared" si="24"/>
        <v>2000</v>
      </c>
      <c r="J28" s="30">
        <f t="shared" si="12"/>
        <v>0</v>
      </c>
      <c r="K28" s="21">
        <f t="shared" si="22"/>
        <v>26</v>
      </c>
      <c r="L28" s="34">
        <f t="shared" si="23"/>
        <v>20</v>
      </c>
      <c r="M28" s="34">
        <f t="shared" si="13"/>
        <v>52884.61538461539</v>
      </c>
      <c r="N28" s="7">
        <f t="shared" si="14"/>
        <v>54884.61538461539</v>
      </c>
      <c r="O28" s="7">
        <f t="shared" si="0"/>
        <v>54884.61538461539</v>
      </c>
      <c r="P28" s="7">
        <f t="shared" si="15"/>
        <v>4176.923076923078</v>
      </c>
      <c r="Q28" s="7">
        <f t="shared" si="1"/>
        <v>0</v>
      </c>
      <c r="R28" s="7">
        <f t="shared" si="2"/>
        <v>0</v>
      </c>
      <c r="S28" s="7">
        <f t="shared" si="16"/>
        <v>4176.923076923078</v>
      </c>
      <c r="T28" s="7">
        <f t="shared" si="17"/>
        <v>3452.3668639053267</v>
      </c>
      <c r="U28" s="7">
        <f t="shared" si="27"/>
        <v>0</v>
      </c>
      <c r="V28" s="7">
        <f t="shared" si="27"/>
        <v>0</v>
      </c>
      <c r="W28" s="7">
        <f t="shared" si="3"/>
        <v>3452.3668639053267</v>
      </c>
      <c r="X28" s="8">
        <f t="shared" si="4"/>
        <v>160.65088757396461</v>
      </c>
      <c r="Y28" s="8">
        <f t="shared" si="5"/>
        <v>0</v>
      </c>
      <c r="Z28" s="8">
        <f t="shared" si="6"/>
        <v>0</v>
      </c>
      <c r="AA28" s="27">
        <f t="shared" si="7"/>
        <v>160.65088757396461</v>
      </c>
      <c r="AB28" s="7">
        <f t="shared" si="19"/>
        <v>160.65088757396461</v>
      </c>
      <c r="AC28" s="7">
        <f t="shared" si="19"/>
        <v>0</v>
      </c>
      <c r="AD28" s="7">
        <f t="shared" si="19"/>
        <v>0</v>
      </c>
      <c r="AE28" s="7">
        <f t="shared" si="20"/>
        <v>160.65088757396461</v>
      </c>
      <c r="AG28" s="7">
        <f t="shared" si="8"/>
        <v>200</v>
      </c>
      <c r="AI28" s="7">
        <f t="shared" si="9"/>
        <v>2139.3491124260354</v>
      </c>
    </row>
    <row r="29" spans="1:35" x14ac:dyDescent="0.25">
      <c r="A29" s="28"/>
      <c r="B29" s="22">
        <v>21</v>
      </c>
      <c r="C29" s="29">
        <f t="shared" si="26"/>
        <v>2500</v>
      </c>
      <c r="D29" s="35">
        <f t="shared" si="25"/>
        <v>37884.61538461539</v>
      </c>
      <c r="E29" s="31"/>
      <c r="F29" s="31"/>
      <c r="G29" s="32">
        <f t="shared" si="11"/>
        <v>0</v>
      </c>
      <c r="H29" s="33"/>
      <c r="I29" s="30">
        <f t="shared" si="24"/>
        <v>2000</v>
      </c>
      <c r="J29" s="30">
        <f t="shared" si="12"/>
        <v>0</v>
      </c>
      <c r="K29" s="21">
        <f t="shared" si="22"/>
        <v>26</v>
      </c>
      <c r="L29" s="34">
        <f t="shared" si="23"/>
        <v>21</v>
      </c>
      <c r="M29" s="34">
        <f t="shared" si="13"/>
        <v>52884.61538461539</v>
      </c>
      <c r="N29" s="7">
        <f t="shared" si="14"/>
        <v>54884.61538461539</v>
      </c>
      <c r="O29" s="7">
        <f t="shared" si="0"/>
        <v>54884.61538461539</v>
      </c>
      <c r="P29" s="7">
        <f t="shared" si="15"/>
        <v>4176.923076923078</v>
      </c>
      <c r="Q29" s="7">
        <f t="shared" si="1"/>
        <v>0</v>
      </c>
      <c r="R29" s="7">
        <f t="shared" si="2"/>
        <v>0</v>
      </c>
      <c r="S29" s="7">
        <f t="shared" si="16"/>
        <v>4176.923076923078</v>
      </c>
      <c r="T29" s="7">
        <f t="shared" si="17"/>
        <v>3613.0177514792913</v>
      </c>
      <c r="U29" s="7">
        <f t="shared" si="27"/>
        <v>0</v>
      </c>
      <c r="V29" s="7">
        <f t="shared" si="27"/>
        <v>0</v>
      </c>
      <c r="W29" s="7">
        <f t="shared" si="3"/>
        <v>3613.0177514792913</v>
      </c>
      <c r="X29" s="8">
        <f t="shared" si="4"/>
        <v>160.6508875739637</v>
      </c>
      <c r="Y29" s="8">
        <f t="shared" si="5"/>
        <v>0</v>
      </c>
      <c r="Z29" s="8">
        <f t="shared" si="6"/>
        <v>0</v>
      </c>
      <c r="AA29" s="27">
        <f t="shared" si="7"/>
        <v>160.6508875739637</v>
      </c>
      <c r="AB29" s="7">
        <f t="shared" si="19"/>
        <v>160.6508875739637</v>
      </c>
      <c r="AC29" s="7">
        <f t="shared" si="19"/>
        <v>0</v>
      </c>
      <c r="AD29" s="7">
        <f t="shared" si="19"/>
        <v>0</v>
      </c>
      <c r="AE29" s="7">
        <f t="shared" si="20"/>
        <v>160.6508875739637</v>
      </c>
      <c r="AG29" s="7">
        <f t="shared" si="8"/>
        <v>200</v>
      </c>
      <c r="AI29" s="7">
        <f t="shared" si="9"/>
        <v>2139.3491124260363</v>
      </c>
    </row>
    <row r="30" spans="1:35" x14ac:dyDescent="0.25">
      <c r="A30" s="28"/>
      <c r="B30" s="22">
        <v>22</v>
      </c>
      <c r="C30" s="29">
        <f t="shared" si="26"/>
        <v>2500</v>
      </c>
      <c r="D30" s="35">
        <f t="shared" si="25"/>
        <v>40384.61538461539</v>
      </c>
      <c r="E30" s="31"/>
      <c r="F30" s="31"/>
      <c r="G30" s="32">
        <f t="shared" si="11"/>
        <v>0</v>
      </c>
      <c r="H30" s="33"/>
      <c r="I30" s="30">
        <f t="shared" si="24"/>
        <v>2000</v>
      </c>
      <c r="J30" s="30">
        <f t="shared" si="12"/>
        <v>0</v>
      </c>
      <c r="K30" s="21">
        <f t="shared" si="22"/>
        <v>26</v>
      </c>
      <c r="L30" s="34">
        <f t="shared" si="23"/>
        <v>22</v>
      </c>
      <c r="M30" s="34">
        <f t="shared" si="13"/>
        <v>52884.61538461539</v>
      </c>
      <c r="N30" s="7">
        <f t="shared" si="14"/>
        <v>54884.61538461539</v>
      </c>
      <c r="O30" s="7">
        <f t="shared" si="0"/>
        <v>54884.61538461539</v>
      </c>
      <c r="P30" s="7">
        <f t="shared" si="15"/>
        <v>4176.923076923078</v>
      </c>
      <c r="Q30" s="7">
        <f t="shared" si="1"/>
        <v>0</v>
      </c>
      <c r="R30" s="7">
        <f t="shared" si="2"/>
        <v>0</v>
      </c>
      <c r="S30" s="7">
        <f t="shared" si="16"/>
        <v>4176.923076923078</v>
      </c>
      <c r="T30" s="7">
        <f t="shared" si="17"/>
        <v>3773.668639053255</v>
      </c>
      <c r="U30" s="7">
        <f t="shared" si="27"/>
        <v>0</v>
      </c>
      <c r="V30" s="7">
        <f t="shared" si="27"/>
        <v>0</v>
      </c>
      <c r="W30" s="7">
        <f t="shared" si="3"/>
        <v>3773.668639053255</v>
      </c>
      <c r="X30" s="8">
        <f t="shared" si="4"/>
        <v>160.65088757396552</v>
      </c>
      <c r="Y30" s="8">
        <f t="shared" si="5"/>
        <v>0</v>
      </c>
      <c r="Z30" s="8">
        <f t="shared" si="6"/>
        <v>0</v>
      </c>
      <c r="AA30" s="27">
        <f t="shared" si="7"/>
        <v>160.65088757396552</v>
      </c>
      <c r="AB30" s="7">
        <f t="shared" si="19"/>
        <v>160.65088757396552</v>
      </c>
      <c r="AC30" s="7">
        <f t="shared" si="19"/>
        <v>0</v>
      </c>
      <c r="AD30" s="7">
        <f t="shared" si="19"/>
        <v>0</v>
      </c>
      <c r="AE30" s="7">
        <f t="shared" si="20"/>
        <v>160.65088757396552</v>
      </c>
      <c r="AG30" s="7">
        <f t="shared" si="8"/>
        <v>200</v>
      </c>
      <c r="AI30" s="7">
        <f t="shared" si="9"/>
        <v>2139.3491124260345</v>
      </c>
    </row>
    <row r="31" spans="1:35" x14ac:dyDescent="0.25">
      <c r="A31" s="28"/>
      <c r="B31" s="22">
        <v>23</v>
      </c>
      <c r="C31" s="29">
        <f t="shared" si="26"/>
        <v>2500</v>
      </c>
      <c r="D31" s="35">
        <f t="shared" si="25"/>
        <v>42884.61538461539</v>
      </c>
      <c r="E31" s="31"/>
      <c r="F31" s="31"/>
      <c r="G31" s="32">
        <f t="shared" si="11"/>
        <v>0</v>
      </c>
      <c r="H31" s="33"/>
      <c r="I31" s="30">
        <f t="shared" si="24"/>
        <v>2000</v>
      </c>
      <c r="J31" s="30">
        <f t="shared" si="12"/>
        <v>0</v>
      </c>
      <c r="K31" s="21">
        <f t="shared" si="22"/>
        <v>26</v>
      </c>
      <c r="L31" s="34">
        <f t="shared" si="23"/>
        <v>23</v>
      </c>
      <c r="M31" s="34">
        <f t="shared" si="13"/>
        <v>52884.61538461539</v>
      </c>
      <c r="N31" s="7">
        <f t="shared" si="14"/>
        <v>54884.61538461539</v>
      </c>
      <c r="O31" s="7">
        <f t="shared" si="0"/>
        <v>54884.61538461539</v>
      </c>
      <c r="P31" s="7">
        <f t="shared" si="15"/>
        <v>4176.923076923078</v>
      </c>
      <c r="Q31" s="7">
        <f t="shared" si="1"/>
        <v>0</v>
      </c>
      <c r="R31" s="7">
        <f t="shared" si="2"/>
        <v>0</v>
      </c>
      <c r="S31" s="7">
        <f t="shared" si="16"/>
        <v>4176.923076923078</v>
      </c>
      <c r="T31" s="7">
        <f t="shared" si="17"/>
        <v>3934.3195266272205</v>
      </c>
      <c r="U31" s="7">
        <f t="shared" si="27"/>
        <v>0</v>
      </c>
      <c r="V31" s="7">
        <f t="shared" si="27"/>
        <v>0</v>
      </c>
      <c r="W31" s="7">
        <f t="shared" si="3"/>
        <v>3934.3195266272205</v>
      </c>
      <c r="X31" s="8">
        <f t="shared" si="4"/>
        <v>160.6508875739637</v>
      </c>
      <c r="Y31" s="8">
        <f t="shared" si="5"/>
        <v>0</v>
      </c>
      <c r="Z31" s="8">
        <f t="shared" si="6"/>
        <v>0</v>
      </c>
      <c r="AA31" s="27">
        <f t="shared" si="7"/>
        <v>160.6508875739637</v>
      </c>
      <c r="AB31" s="7">
        <f t="shared" si="19"/>
        <v>160.6508875739637</v>
      </c>
      <c r="AC31" s="7">
        <f t="shared" si="19"/>
        <v>0</v>
      </c>
      <c r="AD31" s="7">
        <f t="shared" si="19"/>
        <v>0</v>
      </c>
      <c r="AE31" s="7">
        <f t="shared" si="20"/>
        <v>160.6508875739637</v>
      </c>
      <c r="AG31" s="7">
        <f t="shared" si="8"/>
        <v>200</v>
      </c>
      <c r="AI31" s="7">
        <f t="shared" si="9"/>
        <v>2139.3491124260363</v>
      </c>
    </row>
    <row r="32" spans="1:35" x14ac:dyDescent="0.25">
      <c r="A32" s="28"/>
      <c r="B32" s="22">
        <v>24</v>
      </c>
      <c r="C32" s="29">
        <f t="shared" si="26"/>
        <v>2500</v>
      </c>
      <c r="D32" s="35">
        <f t="shared" si="25"/>
        <v>45384.61538461539</v>
      </c>
      <c r="E32" s="31"/>
      <c r="F32" s="31"/>
      <c r="G32" s="32">
        <f t="shared" si="11"/>
        <v>0</v>
      </c>
      <c r="H32" s="33"/>
      <c r="I32" s="30">
        <f t="shared" si="24"/>
        <v>2000</v>
      </c>
      <c r="J32" s="30">
        <f t="shared" si="12"/>
        <v>0</v>
      </c>
      <c r="K32" s="21">
        <f t="shared" si="22"/>
        <v>26</v>
      </c>
      <c r="L32" s="34">
        <f t="shared" si="23"/>
        <v>24</v>
      </c>
      <c r="M32" s="34">
        <f t="shared" si="13"/>
        <v>52884.61538461539</v>
      </c>
      <c r="N32" s="7">
        <f t="shared" si="14"/>
        <v>54884.61538461539</v>
      </c>
      <c r="O32" s="7">
        <f t="shared" si="0"/>
        <v>54884.61538461539</v>
      </c>
      <c r="P32" s="7">
        <f t="shared" si="15"/>
        <v>4176.923076923078</v>
      </c>
      <c r="Q32" s="7">
        <f t="shared" si="1"/>
        <v>0</v>
      </c>
      <c r="R32" s="7">
        <f t="shared" si="2"/>
        <v>0</v>
      </c>
      <c r="S32" s="7">
        <f t="shared" si="16"/>
        <v>4176.923076923078</v>
      </c>
      <c r="T32" s="7">
        <f t="shared" si="17"/>
        <v>4094.9704142011842</v>
      </c>
      <c r="U32" s="7">
        <f t="shared" si="27"/>
        <v>0</v>
      </c>
      <c r="V32" s="7">
        <f t="shared" si="27"/>
        <v>0</v>
      </c>
      <c r="W32" s="7">
        <f t="shared" si="3"/>
        <v>4094.9704142011842</v>
      </c>
      <c r="X32" s="8">
        <f t="shared" si="4"/>
        <v>160.65088757396552</v>
      </c>
      <c r="Y32" s="8">
        <f t="shared" si="5"/>
        <v>0</v>
      </c>
      <c r="Z32" s="8">
        <f t="shared" si="6"/>
        <v>0</v>
      </c>
      <c r="AA32" s="27">
        <f t="shared" si="7"/>
        <v>160.65088757396552</v>
      </c>
      <c r="AB32" s="7">
        <f t="shared" si="19"/>
        <v>160.65088757396552</v>
      </c>
      <c r="AC32" s="7">
        <f t="shared" si="19"/>
        <v>0</v>
      </c>
      <c r="AD32" s="7">
        <f t="shared" si="19"/>
        <v>0</v>
      </c>
      <c r="AE32" s="7">
        <f t="shared" si="20"/>
        <v>160.65088757396552</v>
      </c>
      <c r="AG32" s="7">
        <f t="shared" si="8"/>
        <v>200</v>
      </c>
      <c r="AI32" s="7">
        <f t="shared" si="9"/>
        <v>2139.3491124260345</v>
      </c>
    </row>
    <row r="33" spans="1:35" x14ac:dyDescent="0.25">
      <c r="A33" s="28"/>
      <c r="B33" s="22">
        <v>25</v>
      </c>
      <c r="C33" s="29">
        <f t="shared" si="26"/>
        <v>2500</v>
      </c>
      <c r="D33" s="35">
        <f t="shared" si="25"/>
        <v>47884.61538461539</v>
      </c>
      <c r="E33" s="31"/>
      <c r="F33" s="31"/>
      <c r="G33" s="32">
        <f t="shared" si="11"/>
        <v>0</v>
      </c>
      <c r="H33" s="33"/>
      <c r="I33" s="30">
        <f t="shared" si="24"/>
        <v>2000</v>
      </c>
      <c r="J33" s="30">
        <f t="shared" si="12"/>
        <v>0</v>
      </c>
      <c r="K33" s="21">
        <f t="shared" si="22"/>
        <v>26</v>
      </c>
      <c r="L33" s="34">
        <f t="shared" si="23"/>
        <v>25</v>
      </c>
      <c r="M33" s="34">
        <f t="shared" si="13"/>
        <v>52884.61538461539</v>
      </c>
      <c r="N33" s="7">
        <f t="shared" si="14"/>
        <v>54884.61538461539</v>
      </c>
      <c r="O33" s="7">
        <f t="shared" si="0"/>
        <v>54884.61538461539</v>
      </c>
      <c r="P33" s="7">
        <f t="shared" si="15"/>
        <v>4176.923076923078</v>
      </c>
      <c r="Q33" s="7">
        <f t="shared" si="1"/>
        <v>0</v>
      </c>
      <c r="R33" s="7">
        <f t="shared" si="2"/>
        <v>0</v>
      </c>
      <c r="S33" s="7">
        <f t="shared" si="16"/>
        <v>4176.923076923078</v>
      </c>
      <c r="T33" s="7">
        <f t="shared" si="17"/>
        <v>4255.6213017751497</v>
      </c>
      <c r="U33" s="7">
        <f t="shared" si="27"/>
        <v>0</v>
      </c>
      <c r="V33" s="7">
        <f t="shared" si="27"/>
        <v>0</v>
      </c>
      <c r="W33" s="7">
        <f t="shared" si="3"/>
        <v>4255.6213017751497</v>
      </c>
      <c r="X33" s="8">
        <f t="shared" si="4"/>
        <v>160.6508875739637</v>
      </c>
      <c r="Y33" s="8">
        <f t="shared" si="5"/>
        <v>0</v>
      </c>
      <c r="Z33" s="8">
        <f t="shared" si="6"/>
        <v>0</v>
      </c>
      <c r="AA33" s="27">
        <f t="shared" si="7"/>
        <v>160.6508875739637</v>
      </c>
      <c r="AB33" s="7">
        <f t="shared" si="19"/>
        <v>160.6508875739637</v>
      </c>
      <c r="AC33" s="7">
        <f t="shared" si="19"/>
        <v>0</v>
      </c>
      <c r="AD33" s="7">
        <f t="shared" si="19"/>
        <v>0</v>
      </c>
      <c r="AE33" s="7">
        <f t="shared" si="20"/>
        <v>160.6508875739637</v>
      </c>
      <c r="AG33" s="7">
        <f t="shared" si="8"/>
        <v>200</v>
      </c>
      <c r="AI33" s="7">
        <f t="shared" si="9"/>
        <v>2139.3491124260363</v>
      </c>
    </row>
    <row r="34" spans="1:35" x14ac:dyDescent="0.25">
      <c r="A34" s="28"/>
      <c r="B34" s="22">
        <v>26</v>
      </c>
      <c r="C34" s="29">
        <f t="shared" si="26"/>
        <v>2500</v>
      </c>
      <c r="D34" s="35">
        <f t="shared" si="25"/>
        <v>50384.61538461539</v>
      </c>
      <c r="E34" s="31"/>
      <c r="F34" s="31"/>
      <c r="G34" s="32">
        <f t="shared" si="11"/>
        <v>0</v>
      </c>
      <c r="H34" s="33"/>
      <c r="I34" s="30">
        <f t="shared" si="24"/>
        <v>2000</v>
      </c>
      <c r="J34" s="30">
        <f t="shared" si="12"/>
        <v>0</v>
      </c>
      <c r="K34" s="21">
        <f t="shared" si="22"/>
        <v>26</v>
      </c>
      <c r="L34" s="34">
        <f t="shared" si="23"/>
        <v>26</v>
      </c>
      <c r="M34" s="34">
        <f t="shared" si="13"/>
        <v>52884.61538461539</v>
      </c>
      <c r="N34" s="7">
        <f t="shared" si="14"/>
        <v>54884.61538461539</v>
      </c>
      <c r="O34" s="7">
        <f t="shared" si="0"/>
        <v>54884.61538461539</v>
      </c>
      <c r="P34" s="7">
        <f t="shared" si="15"/>
        <v>4176.923076923078</v>
      </c>
      <c r="Q34" s="7">
        <f t="shared" si="1"/>
        <v>0</v>
      </c>
      <c r="R34" s="7">
        <f t="shared" si="2"/>
        <v>0</v>
      </c>
      <c r="S34" s="7">
        <f t="shared" si="16"/>
        <v>4176.923076923078</v>
      </c>
      <c r="T34" s="7">
        <f t="shared" si="17"/>
        <v>4416.2721893491134</v>
      </c>
      <c r="U34" s="7">
        <f t="shared" si="27"/>
        <v>0</v>
      </c>
      <c r="V34" s="7">
        <f t="shared" si="27"/>
        <v>0</v>
      </c>
      <c r="W34" s="7">
        <f t="shared" si="3"/>
        <v>4416.2721893491134</v>
      </c>
      <c r="X34" s="8">
        <f t="shared" si="4"/>
        <v>160.65088757396461</v>
      </c>
      <c r="Y34" s="8">
        <f t="shared" si="5"/>
        <v>0</v>
      </c>
      <c r="Z34" s="8">
        <f t="shared" si="6"/>
        <v>0</v>
      </c>
      <c r="AA34" s="27">
        <f t="shared" si="7"/>
        <v>160.65088757396461</v>
      </c>
      <c r="AB34" s="7">
        <f t="shared" si="19"/>
        <v>160.65088757396461</v>
      </c>
      <c r="AC34" s="7">
        <f t="shared" si="19"/>
        <v>0</v>
      </c>
      <c r="AD34" s="7">
        <f t="shared" si="19"/>
        <v>0</v>
      </c>
      <c r="AE34" s="7">
        <f t="shared" si="20"/>
        <v>160.65088757396461</v>
      </c>
      <c r="AG34" s="7">
        <f t="shared" si="8"/>
        <v>200</v>
      </c>
      <c r="AI34" s="7">
        <f t="shared" si="9"/>
        <v>2139.3491124260354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52884.61538461539</v>
      </c>
      <c r="D36" s="10"/>
      <c r="E36" s="38">
        <f>SUM(E9:E34)</f>
        <v>0</v>
      </c>
      <c r="F36" s="38">
        <f>SUM(F9:F34)</f>
        <v>2000</v>
      </c>
      <c r="G36" s="39">
        <f>SUM(G9:G35)</f>
        <v>2000</v>
      </c>
      <c r="H36" s="39">
        <f>SUM(H9:H34)</f>
        <v>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4576.923076923078</v>
      </c>
      <c r="AC36" s="41">
        <f>SUM(AC9:AC35)</f>
        <v>0</v>
      </c>
      <c r="AD36" s="41">
        <f>SUM(AD9:AD34)</f>
        <v>0</v>
      </c>
      <c r="AE36" s="41">
        <f>SUM(AE9:AE35)</f>
        <v>4576.923076923078</v>
      </c>
      <c r="AG36" s="41">
        <f>SUM(AG9:AG35)</f>
        <v>4390.79</v>
      </c>
      <c r="AI36" s="41">
        <f>SUM(AI9:AI35)</f>
        <v>45916.902307692304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54884.61538461539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54884.61538461539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4576.923076923078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4576.923076923078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4576.923076923078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workbookViewId="0">
      <selection activeCell="I29" sqref="I29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25000/26</f>
        <v>961.53846153846155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25000</v>
      </c>
      <c r="N9" s="7">
        <f>M9+I9</f>
        <v>25000</v>
      </c>
      <c r="O9" s="7">
        <f t="shared" ref="O9:O34" si="0">I9+M9+J9</f>
        <v>25000</v>
      </c>
      <c r="P9" s="7">
        <f>IF(M9&gt;50000,(M9-50000)*20%+3600,IF(M9&gt;30000,(M9-30000)*18%,0))</f>
        <v>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0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0</v>
      </c>
      <c r="AB9" s="7">
        <f>IF(X9&gt;0,X9,0)</f>
        <v>0</v>
      </c>
      <c r="AC9" s="7">
        <f>IF(Y9&gt;0,Y9,0)</f>
        <v>0</v>
      </c>
      <c r="AD9" s="7">
        <f>IF(Z9&gt;0,Z9,0)</f>
        <v>0</v>
      </c>
      <c r="AE9" s="7">
        <f>AB9+AC9+AD9</f>
        <v>0</v>
      </c>
      <c r="AG9" s="7">
        <f t="shared" ref="AG9:AG34" si="8">ROUND((C9+G9)*8%,2)</f>
        <v>76.92</v>
      </c>
      <c r="AI9" s="7">
        <f t="shared" ref="AI9:AI34" si="9">(C9+G9+H9)-AE9-AG9</f>
        <v>884.61846153846159</v>
      </c>
    </row>
    <row r="10" spans="1:35" x14ac:dyDescent="0.25">
      <c r="A10" s="28"/>
      <c r="B10" s="22">
        <v>2</v>
      </c>
      <c r="C10" s="29">
        <f t="shared" ref="C10:C32" si="10">25000/26</f>
        <v>961.53846153846155</v>
      </c>
      <c r="D10" s="30">
        <f>D9+C9</f>
        <v>961.53846153846155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25000</v>
      </c>
      <c r="N10" s="7">
        <f t="shared" ref="N10:N34" si="14">M10+I10</f>
        <v>25000</v>
      </c>
      <c r="O10" s="7">
        <f t="shared" si="0"/>
        <v>25000</v>
      </c>
      <c r="P10" s="7">
        <f t="shared" ref="P10:P34" si="15">IF(M10&gt;50000,(M10-50000)*20%+3600,IF(M10&gt;30000,(M10-30000)*18%,0))</f>
        <v>0</v>
      </c>
      <c r="Q10" s="7">
        <f t="shared" si="1"/>
        <v>0</v>
      </c>
      <c r="R10" s="7">
        <f t="shared" si="2"/>
        <v>0</v>
      </c>
      <c r="S10" s="7">
        <f t="shared" ref="S10:S34" si="16">P10+Q10+R10</f>
        <v>0</v>
      </c>
      <c r="T10" s="7">
        <f t="shared" ref="T10:T34" si="17">T9+AB9</f>
        <v>0</v>
      </c>
      <c r="U10" s="7">
        <f t="shared" ref="U10:V25" si="18">+U9+AC9</f>
        <v>0</v>
      </c>
      <c r="V10" s="7">
        <f t="shared" si="18"/>
        <v>0</v>
      </c>
      <c r="W10" s="7">
        <f t="shared" si="3"/>
        <v>0</v>
      </c>
      <c r="X10" s="8">
        <f t="shared" si="4"/>
        <v>0</v>
      </c>
      <c r="Y10" s="8">
        <f t="shared" si="5"/>
        <v>0</v>
      </c>
      <c r="Z10" s="8">
        <f t="shared" si="6"/>
        <v>0</v>
      </c>
      <c r="AA10" s="27">
        <f t="shared" si="7"/>
        <v>0</v>
      </c>
      <c r="AB10" s="7">
        <f t="shared" ref="AB10:AD34" si="19">IF(X10&gt;0,X10,0)</f>
        <v>0</v>
      </c>
      <c r="AC10" s="7">
        <f t="shared" si="19"/>
        <v>0</v>
      </c>
      <c r="AD10" s="7">
        <f t="shared" si="19"/>
        <v>0</v>
      </c>
      <c r="AE10" s="7">
        <f t="shared" ref="AE10:AE34" si="20">AB10+AC10+AD10</f>
        <v>0</v>
      </c>
      <c r="AG10" s="7">
        <f t="shared" si="8"/>
        <v>76.92</v>
      </c>
      <c r="AI10" s="7">
        <f t="shared" si="9"/>
        <v>884.61846153846159</v>
      </c>
    </row>
    <row r="11" spans="1:35" x14ac:dyDescent="0.25">
      <c r="A11" s="28"/>
      <c r="B11" s="22">
        <v>3</v>
      </c>
      <c r="C11" s="29">
        <f t="shared" si="10"/>
        <v>961.53846153846155</v>
      </c>
      <c r="D11" s="30">
        <f t="shared" ref="D11:D12" si="21">D10+C10</f>
        <v>1923.0769230769231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25000</v>
      </c>
      <c r="N11" s="7">
        <f t="shared" si="14"/>
        <v>25000</v>
      </c>
      <c r="O11" s="7">
        <f t="shared" si="0"/>
        <v>25000</v>
      </c>
      <c r="P11" s="7">
        <f t="shared" si="15"/>
        <v>0</v>
      </c>
      <c r="Q11" s="7">
        <f t="shared" si="1"/>
        <v>0</v>
      </c>
      <c r="R11" s="7">
        <f t="shared" si="2"/>
        <v>0</v>
      </c>
      <c r="S11" s="7">
        <f t="shared" si="16"/>
        <v>0</v>
      </c>
      <c r="T11" s="7">
        <f t="shared" si="17"/>
        <v>0</v>
      </c>
      <c r="U11" s="7">
        <f t="shared" si="18"/>
        <v>0</v>
      </c>
      <c r="V11" s="7">
        <f t="shared" si="18"/>
        <v>0</v>
      </c>
      <c r="W11" s="7">
        <f t="shared" si="3"/>
        <v>0</v>
      </c>
      <c r="X11" s="8">
        <f t="shared" si="4"/>
        <v>0</v>
      </c>
      <c r="Y11" s="8">
        <f t="shared" si="5"/>
        <v>0</v>
      </c>
      <c r="Z11" s="8">
        <f t="shared" si="6"/>
        <v>0</v>
      </c>
      <c r="AA11" s="27">
        <f t="shared" si="7"/>
        <v>0</v>
      </c>
      <c r="AB11" s="7">
        <f t="shared" si="19"/>
        <v>0</v>
      </c>
      <c r="AC11" s="7">
        <f t="shared" si="19"/>
        <v>0</v>
      </c>
      <c r="AD11" s="7">
        <f t="shared" si="19"/>
        <v>0</v>
      </c>
      <c r="AE11" s="7">
        <f t="shared" si="20"/>
        <v>0</v>
      </c>
      <c r="AG11" s="7">
        <f t="shared" si="8"/>
        <v>76.92</v>
      </c>
      <c r="AI11" s="7">
        <f t="shared" si="9"/>
        <v>884.61846153846159</v>
      </c>
    </row>
    <row r="12" spans="1:35" x14ac:dyDescent="0.25">
      <c r="A12" s="28"/>
      <c r="B12" s="22">
        <v>4</v>
      </c>
      <c r="C12" s="29">
        <f t="shared" si="10"/>
        <v>961.53846153846155</v>
      </c>
      <c r="D12" s="30">
        <f t="shared" si="21"/>
        <v>2884.6153846153848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25000</v>
      </c>
      <c r="N12" s="7">
        <f t="shared" si="14"/>
        <v>25000</v>
      </c>
      <c r="O12" s="7">
        <f t="shared" si="0"/>
        <v>25000</v>
      </c>
      <c r="P12" s="7">
        <f t="shared" si="15"/>
        <v>0</v>
      </c>
      <c r="Q12" s="7">
        <f t="shared" si="1"/>
        <v>0</v>
      </c>
      <c r="R12" s="7">
        <f t="shared" si="2"/>
        <v>0</v>
      </c>
      <c r="S12" s="7">
        <f t="shared" si="16"/>
        <v>0</v>
      </c>
      <c r="T12" s="7">
        <f t="shared" si="17"/>
        <v>0</v>
      </c>
      <c r="U12" s="7">
        <f t="shared" si="18"/>
        <v>0</v>
      </c>
      <c r="V12" s="7">
        <f t="shared" si="18"/>
        <v>0</v>
      </c>
      <c r="W12" s="7">
        <f t="shared" si="3"/>
        <v>0</v>
      </c>
      <c r="X12" s="8">
        <f t="shared" si="4"/>
        <v>0</v>
      </c>
      <c r="Y12" s="8">
        <f t="shared" si="5"/>
        <v>0</v>
      </c>
      <c r="Z12" s="8">
        <f t="shared" si="6"/>
        <v>0</v>
      </c>
      <c r="AA12" s="27">
        <f t="shared" si="7"/>
        <v>0</v>
      </c>
      <c r="AB12" s="7">
        <f t="shared" si="19"/>
        <v>0</v>
      </c>
      <c r="AC12" s="7">
        <f t="shared" si="19"/>
        <v>0</v>
      </c>
      <c r="AD12" s="7">
        <f t="shared" si="19"/>
        <v>0</v>
      </c>
      <c r="AE12" s="7">
        <f t="shared" si="20"/>
        <v>0</v>
      </c>
      <c r="AG12" s="7">
        <f t="shared" si="8"/>
        <v>76.92</v>
      </c>
      <c r="AI12" s="7">
        <f t="shared" si="9"/>
        <v>884.61846153846159</v>
      </c>
    </row>
    <row r="13" spans="1:35" x14ac:dyDescent="0.25">
      <c r="A13" s="28"/>
      <c r="B13" s="22">
        <v>5</v>
      </c>
      <c r="C13" s="29">
        <f t="shared" si="10"/>
        <v>961.53846153846155</v>
      </c>
      <c r="D13" s="35">
        <f>D12+C12</f>
        <v>3846.1538461538462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25000</v>
      </c>
      <c r="N13" s="7">
        <f t="shared" si="14"/>
        <v>25000</v>
      </c>
      <c r="O13" s="7">
        <f t="shared" si="0"/>
        <v>25000</v>
      </c>
      <c r="P13" s="7">
        <f t="shared" si="15"/>
        <v>0</v>
      </c>
      <c r="Q13" s="7">
        <f t="shared" si="1"/>
        <v>0</v>
      </c>
      <c r="R13" s="7">
        <f t="shared" si="2"/>
        <v>0</v>
      </c>
      <c r="S13" s="7">
        <f t="shared" si="16"/>
        <v>0</v>
      </c>
      <c r="T13" s="7">
        <f t="shared" si="17"/>
        <v>0</v>
      </c>
      <c r="U13" s="7">
        <f t="shared" si="18"/>
        <v>0</v>
      </c>
      <c r="V13" s="7">
        <f t="shared" si="18"/>
        <v>0</v>
      </c>
      <c r="W13" s="7">
        <f t="shared" si="3"/>
        <v>0</v>
      </c>
      <c r="X13" s="8">
        <f t="shared" si="4"/>
        <v>0</v>
      </c>
      <c r="Y13" s="8">
        <f t="shared" si="5"/>
        <v>0</v>
      </c>
      <c r="Z13" s="8">
        <f t="shared" si="6"/>
        <v>0</v>
      </c>
      <c r="AA13" s="27">
        <f t="shared" si="7"/>
        <v>0</v>
      </c>
      <c r="AB13" s="7">
        <f t="shared" si="19"/>
        <v>0</v>
      </c>
      <c r="AC13" s="7">
        <f t="shared" si="19"/>
        <v>0</v>
      </c>
      <c r="AD13" s="7">
        <f t="shared" si="19"/>
        <v>0</v>
      </c>
      <c r="AE13" s="7">
        <f t="shared" si="20"/>
        <v>0</v>
      </c>
      <c r="AG13" s="7">
        <f t="shared" si="8"/>
        <v>76.92</v>
      </c>
      <c r="AI13" s="7">
        <f t="shared" si="9"/>
        <v>884.61846153846159</v>
      </c>
    </row>
    <row r="14" spans="1:35" x14ac:dyDescent="0.25">
      <c r="A14" s="28"/>
      <c r="B14" s="22">
        <v>6</v>
      </c>
      <c r="C14" s="29">
        <f t="shared" si="10"/>
        <v>961.53846153846155</v>
      </c>
      <c r="D14" s="35">
        <f>D13+C13</f>
        <v>4807.6923076923076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25000</v>
      </c>
      <c r="N14" s="7">
        <f t="shared" si="14"/>
        <v>25000</v>
      </c>
      <c r="O14" s="7">
        <f t="shared" si="0"/>
        <v>25000</v>
      </c>
      <c r="P14" s="7">
        <f t="shared" si="15"/>
        <v>0</v>
      </c>
      <c r="Q14" s="7">
        <f t="shared" si="1"/>
        <v>0</v>
      </c>
      <c r="R14" s="7">
        <f t="shared" si="2"/>
        <v>0</v>
      </c>
      <c r="S14" s="7">
        <f t="shared" si="16"/>
        <v>0</v>
      </c>
      <c r="T14" s="7">
        <f t="shared" si="17"/>
        <v>0</v>
      </c>
      <c r="U14" s="7">
        <f t="shared" si="18"/>
        <v>0</v>
      </c>
      <c r="V14" s="7">
        <f t="shared" si="18"/>
        <v>0</v>
      </c>
      <c r="W14" s="7">
        <f t="shared" si="3"/>
        <v>0</v>
      </c>
      <c r="X14" s="8">
        <f t="shared" si="4"/>
        <v>0</v>
      </c>
      <c r="Y14" s="8">
        <f t="shared" si="5"/>
        <v>0</v>
      </c>
      <c r="Z14" s="8">
        <f t="shared" si="6"/>
        <v>0</v>
      </c>
      <c r="AA14" s="27">
        <f t="shared" si="7"/>
        <v>0</v>
      </c>
      <c r="AB14" s="7">
        <f t="shared" si="19"/>
        <v>0</v>
      </c>
      <c r="AC14" s="7">
        <f t="shared" si="19"/>
        <v>0</v>
      </c>
      <c r="AD14" s="7">
        <f t="shared" si="19"/>
        <v>0</v>
      </c>
      <c r="AE14" s="7">
        <f t="shared" si="20"/>
        <v>0</v>
      </c>
      <c r="AG14" s="7">
        <f t="shared" si="8"/>
        <v>76.92</v>
      </c>
      <c r="AI14" s="7">
        <f t="shared" si="9"/>
        <v>884.61846153846159</v>
      </c>
    </row>
    <row r="15" spans="1:35" x14ac:dyDescent="0.25">
      <c r="A15" s="28"/>
      <c r="B15" s="22">
        <v>7</v>
      </c>
      <c r="C15" s="29">
        <f t="shared" si="10"/>
        <v>961.53846153846155</v>
      </c>
      <c r="D15" s="35">
        <f>D14+C14</f>
        <v>5769.2307692307695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25000</v>
      </c>
      <c r="N15" s="7">
        <f t="shared" si="14"/>
        <v>25000</v>
      </c>
      <c r="O15" s="7">
        <f t="shared" si="0"/>
        <v>25000</v>
      </c>
      <c r="P15" s="7">
        <f t="shared" si="15"/>
        <v>0</v>
      </c>
      <c r="Q15" s="7">
        <f t="shared" si="1"/>
        <v>0</v>
      </c>
      <c r="R15" s="7">
        <f t="shared" si="2"/>
        <v>0</v>
      </c>
      <c r="S15" s="7">
        <f t="shared" si="16"/>
        <v>0</v>
      </c>
      <c r="T15" s="7">
        <f t="shared" si="17"/>
        <v>0</v>
      </c>
      <c r="U15" s="7">
        <f t="shared" si="18"/>
        <v>0</v>
      </c>
      <c r="V15" s="7">
        <f t="shared" si="18"/>
        <v>0</v>
      </c>
      <c r="W15" s="7">
        <f t="shared" si="3"/>
        <v>0</v>
      </c>
      <c r="X15" s="8">
        <f t="shared" si="4"/>
        <v>0</v>
      </c>
      <c r="Y15" s="8">
        <f t="shared" si="5"/>
        <v>0</v>
      </c>
      <c r="Z15" s="8">
        <f t="shared" si="6"/>
        <v>0</v>
      </c>
      <c r="AA15" s="27">
        <f t="shared" si="7"/>
        <v>0</v>
      </c>
      <c r="AB15" s="7">
        <f t="shared" si="19"/>
        <v>0</v>
      </c>
      <c r="AC15" s="7">
        <f t="shared" si="19"/>
        <v>0</v>
      </c>
      <c r="AD15" s="7">
        <f t="shared" si="19"/>
        <v>0</v>
      </c>
      <c r="AE15" s="7">
        <f t="shared" si="20"/>
        <v>0</v>
      </c>
      <c r="AG15" s="7">
        <f t="shared" si="8"/>
        <v>76.92</v>
      </c>
      <c r="AI15" s="7">
        <f t="shared" si="9"/>
        <v>884.61846153846159</v>
      </c>
    </row>
    <row r="16" spans="1:35" x14ac:dyDescent="0.25">
      <c r="A16" s="28"/>
      <c r="B16" s="22">
        <v>8</v>
      </c>
      <c r="C16" s="29">
        <f t="shared" si="10"/>
        <v>961.53846153846155</v>
      </c>
      <c r="D16" s="35">
        <f>D15+C15</f>
        <v>6730.7692307692314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25000</v>
      </c>
      <c r="N16" s="7">
        <f t="shared" si="14"/>
        <v>25000</v>
      </c>
      <c r="O16" s="7">
        <f t="shared" si="0"/>
        <v>25000</v>
      </c>
      <c r="P16" s="7">
        <f t="shared" si="15"/>
        <v>0</v>
      </c>
      <c r="Q16" s="7">
        <f t="shared" si="1"/>
        <v>0</v>
      </c>
      <c r="R16" s="7">
        <f t="shared" si="2"/>
        <v>0</v>
      </c>
      <c r="S16" s="7">
        <f t="shared" si="16"/>
        <v>0</v>
      </c>
      <c r="T16" s="7">
        <f t="shared" si="17"/>
        <v>0</v>
      </c>
      <c r="U16" s="7">
        <f t="shared" si="18"/>
        <v>0</v>
      </c>
      <c r="V16" s="7">
        <f t="shared" si="18"/>
        <v>0</v>
      </c>
      <c r="W16" s="7">
        <f t="shared" si="3"/>
        <v>0</v>
      </c>
      <c r="X16" s="8">
        <f t="shared" si="4"/>
        <v>0</v>
      </c>
      <c r="Y16" s="8">
        <f t="shared" si="5"/>
        <v>0</v>
      </c>
      <c r="Z16" s="8">
        <f t="shared" si="6"/>
        <v>0</v>
      </c>
      <c r="AA16" s="27">
        <f t="shared" si="7"/>
        <v>0</v>
      </c>
      <c r="AB16" s="7">
        <f t="shared" si="19"/>
        <v>0</v>
      </c>
      <c r="AC16" s="7">
        <f t="shared" si="19"/>
        <v>0</v>
      </c>
      <c r="AD16" s="7">
        <f t="shared" si="19"/>
        <v>0</v>
      </c>
      <c r="AE16" s="7">
        <f t="shared" si="20"/>
        <v>0</v>
      </c>
      <c r="AG16" s="7">
        <f t="shared" si="8"/>
        <v>76.92</v>
      </c>
      <c r="AI16" s="7">
        <f t="shared" si="9"/>
        <v>884.61846153846159</v>
      </c>
    </row>
    <row r="17" spans="1:35" x14ac:dyDescent="0.25">
      <c r="A17" s="28"/>
      <c r="B17" s="22">
        <v>9</v>
      </c>
      <c r="C17" s="29">
        <f t="shared" si="10"/>
        <v>961.53846153846155</v>
      </c>
      <c r="D17" s="35">
        <f t="shared" ref="D17:D34" si="25">D16+C16</f>
        <v>7692.3076923076933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25000</v>
      </c>
      <c r="N17" s="7">
        <f t="shared" si="14"/>
        <v>25000</v>
      </c>
      <c r="O17" s="7">
        <f t="shared" si="0"/>
        <v>25000</v>
      </c>
      <c r="P17" s="7">
        <f t="shared" si="15"/>
        <v>0</v>
      </c>
      <c r="Q17" s="7">
        <f t="shared" si="1"/>
        <v>0</v>
      </c>
      <c r="R17" s="7">
        <f t="shared" si="2"/>
        <v>0</v>
      </c>
      <c r="S17" s="7">
        <f t="shared" si="16"/>
        <v>0</v>
      </c>
      <c r="T17" s="7">
        <f t="shared" si="17"/>
        <v>0</v>
      </c>
      <c r="U17" s="7">
        <f t="shared" si="18"/>
        <v>0</v>
      </c>
      <c r="V17" s="7">
        <f t="shared" si="18"/>
        <v>0</v>
      </c>
      <c r="W17" s="7">
        <f t="shared" si="3"/>
        <v>0</v>
      </c>
      <c r="X17" s="8">
        <f t="shared" si="4"/>
        <v>0</v>
      </c>
      <c r="Y17" s="8">
        <f t="shared" si="5"/>
        <v>0</v>
      </c>
      <c r="Z17" s="8">
        <f t="shared" si="6"/>
        <v>0</v>
      </c>
      <c r="AA17" s="27">
        <f t="shared" si="7"/>
        <v>0</v>
      </c>
      <c r="AB17" s="7">
        <f t="shared" si="19"/>
        <v>0</v>
      </c>
      <c r="AC17" s="7">
        <f t="shared" si="19"/>
        <v>0</v>
      </c>
      <c r="AD17" s="7">
        <f t="shared" si="19"/>
        <v>0</v>
      </c>
      <c r="AE17" s="7">
        <f t="shared" si="20"/>
        <v>0</v>
      </c>
      <c r="AG17" s="7">
        <f t="shared" si="8"/>
        <v>76.92</v>
      </c>
      <c r="AI17" s="7">
        <f t="shared" si="9"/>
        <v>884.61846153846159</v>
      </c>
    </row>
    <row r="18" spans="1:35" x14ac:dyDescent="0.25">
      <c r="A18" s="28"/>
      <c r="B18" s="22">
        <v>10</v>
      </c>
      <c r="C18" s="29">
        <f t="shared" si="10"/>
        <v>961.53846153846155</v>
      </c>
      <c r="D18" s="35">
        <f t="shared" si="25"/>
        <v>8653.8461538461543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25000</v>
      </c>
      <c r="N18" s="7">
        <f t="shared" si="14"/>
        <v>25000</v>
      </c>
      <c r="O18" s="7">
        <f t="shared" si="0"/>
        <v>25000</v>
      </c>
      <c r="P18" s="7">
        <f t="shared" si="15"/>
        <v>0</v>
      </c>
      <c r="Q18" s="7">
        <f t="shared" si="1"/>
        <v>0</v>
      </c>
      <c r="R18" s="7">
        <f t="shared" si="2"/>
        <v>0</v>
      </c>
      <c r="S18" s="7">
        <f t="shared" si="16"/>
        <v>0</v>
      </c>
      <c r="T18" s="7">
        <f t="shared" si="17"/>
        <v>0</v>
      </c>
      <c r="U18" s="7">
        <f t="shared" si="18"/>
        <v>0</v>
      </c>
      <c r="V18" s="7">
        <f t="shared" si="18"/>
        <v>0</v>
      </c>
      <c r="W18" s="7">
        <f t="shared" si="3"/>
        <v>0</v>
      </c>
      <c r="X18" s="8">
        <f t="shared" si="4"/>
        <v>0</v>
      </c>
      <c r="Y18" s="8">
        <f t="shared" si="5"/>
        <v>0</v>
      </c>
      <c r="Z18" s="8">
        <f t="shared" si="6"/>
        <v>0</v>
      </c>
      <c r="AA18" s="27">
        <f t="shared" si="7"/>
        <v>0</v>
      </c>
      <c r="AB18" s="7">
        <f t="shared" si="19"/>
        <v>0</v>
      </c>
      <c r="AC18" s="7">
        <f t="shared" si="19"/>
        <v>0</v>
      </c>
      <c r="AD18" s="7">
        <f t="shared" si="19"/>
        <v>0</v>
      </c>
      <c r="AE18" s="7">
        <f t="shared" si="20"/>
        <v>0</v>
      </c>
      <c r="AG18" s="7">
        <f t="shared" si="8"/>
        <v>76.92</v>
      </c>
      <c r="AI18" s="7">
        <f t="shared" si="9"/>
        <v>884.61846153846159</v>
      </c>
    </row>
    <row r="19" spans="1:35" s="21" customFormat="1" x14ac:dyDescent="0.25">
      <c r="A19" s="28"/>
      <c r="B19" s="22">
        <v>11</v>
      </c>
      <c r="C19" s="29">
        <f t="shared" si="10"/>
        <v>961.53846153846155</v>
      </c>
      <c r="D19" s="35">
        <f t="shared" si="25"/>
        <v>9615.3846153846152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25000</v>
      </c>
      <c r="N19" s="34">
        <f t="shared" si="14"/>
        <v>25000</v>
      </c>
      <c r="O19" s="7">
        <f t="shared" si="0"/>
        <v>25000</v>
      </c>
      <c r="P19" s="7">
        <f t="shared" si="15"/>
        <v>0</v>
      </c>
      <c r="Q19" s="7">
        <f t="shared" si="1"/>
        <v>0</v>
      </c>
      <c r="R19" s="7">
        <f t="shared" si="2"/>
        <v>0</v>
      </c>
      <c r="S19" s="7">
        <f t="shared" si="16"/>
        <v>0</v>
      </c>
      <c r="T19" s="34">
        <f t="shared" si="17"/>
        <v>0</v>
      </c>
      <c r="U19" s="34">
        <f t="shared" si="18"/>
        <v>0</v>
      </c>
      <c r="V19" s="7">
        <f t="shared" si="18"/>
        <v>0</v>
      </c>
      <c r="W19" s="34">
        <f t="shared" si="3"/>
        <v>0</v>
      </c>
      <c r="X19" s="8">
        <f t="shared" si="4"/>
        <v>0</v>
      </c>
      <c r="Y19" s="36">
        <f t="shared" si="5"/>
        <v>0</v>
      </c>
      <c r="Z19" s="8">
        <f t="shared" si="6"/>
        <v>0</v>
      </c>
      <c r="AA19" s="27">
        <f t="shared" si="7"/>
        <v>0</v>
      </c>
      <c r="AB19" s="34">
        <f t="shared" si="19"/>
        <v>0</v>
      </c>
      <c r="AC19" s="34">
        <f t="shared" si="19"/>
        <v>0</v>
      </c>
      <c r="AD19" s="7">
        <f t="shared" si="19"/>
        <v>0</v>
      </c>
      <c r="AE19" s="7">
        <f t="shared" si="20"/>
        <v>0</v>
      </c>
      <c r="AG19" s="34">
        <f t="shared" si="8"/>
        <v>76.92</v>
      </c>
      <c r="AH19" s="34"/>
      <c r="AI19" s="7">
        <f t="shared" si="9"/>
        <v>884.61846153846159</v>
      </c>
    </row>
    <row r="20" spans="1:35" x14ac:dyDescent="0.25">
      <c r="A20" s="28"/>
      <c r="B20" s="22">
        <v>12</v>
      </c>
      <c r="C20" s="29">
        <f t="shared" si="10"/>
        <v>961.53846153846155</v>
      </c>
      <c r="D20" s="35">
        <f t="shared" si="25"/>
        <v>10576.923076923076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25000</v>
      </c>
      <c r="N20" s="7">
        <f t="shared" si="14"/>
        <v>25000</v>
      </c>
      <c r="O20" s="7">
        <f t="shared" si="0"/>
        <v>25000</v>
      </c>
      <c r="P20" s="7">
        <f t="shared" si="15"/>
        <v>0</v>
      </c>
      <c r="Q20" s="7">
        <f t="shared" si="1"/>
        <v>0</v>
      </c>
      <c r="R20" s="7">
        <f t="shared" si="2"/>
        <v>0</v>
      </c>
      <c r="S20" s="7">
        <f t="shared" si="16"/>
        <v>0</v>
      </c>
      <c r="T20" s="7">
        <f t="shared" si="17"/>
        <v>0</v>
      </c>
      <c r="U20" s="7">
        <f t="shared" si="18"/>
        <v>0</v>
      </c>
      <c r="V20" s="7">
        <f t="shared" si="18"/>
        <v>0</v>
      </c>
      <c r="W20" s="7">
        <f t="shared" si="3"/>
        <v>0</v>
      </c>
      <c r="X20" s="8">
        <f t="shared" si="4"/>
        <v>0</v>
      </c>
      <c r="Y20" s="8">
        <f t="shared" si="5"/>
        <v>0</v>
      </c>
      <c r="Z20" s="8">
        <f t="shared" si="6"/>
        <v>0</v>
      </c>
      <c r="AA20" s="27">
        <f t="shared" si="7"/>
        <v>0</v>
      </c>
      <c r="AB20" s="7">
        <f t="shared" si="19"/>
        <v>0</v>
      </c>
      <c r="AC20" s="7">
        <f t="shared" si="19"/>
        <v>0</v>
      </c>
      <c r="AD20" s="7">
        <f t="shared" si="19"/>
        <v>0</v>
      </c>
      <c r="AE20" s="7">
        <f t="shared" si="20"/>
        <v>0</v>
      </c>
      <c r="AG20" s="7">
        <f t="shared" si="8"/>
        <v>76.92</v>
      </c>
      <c r="AI20" s="7">
        <f t="shared" si="9"/>
        <v>884.61846153846159</v>
      </c>
    </row>
    <row r="21" spans="1:35" x14ac:dyDescent="0.25">
      <c r="A21" s="28"/>
      <c r="B21" s="22">
        <v>13</v>
      </c>
      <c r="C21" s="29">
        <f t="shared" si="10"/>
        <v>961.53846153846155</v>
      </c>
      <c r="D21" s="35">
        <f t="shared" si="25"/>
        <v>11538.461538461537</v>
      </c>
      <c r="E21" s="31"/>
      <c r="F21" s="31"/>
      <c r="G21" s="32">
        <f t="shared" si="11"/>
        <v>0</v>
      </c>
      <c r="H21" s="33"/>
      <c r="I21" s="30">
        <f t="shared" si="24"/>
        <v>0</v>
      </c>
      <c r="J21" s="30">
        <f t="shared" si="12"/>
        <v>0</v>
      </c>
      <c r="K21" s="21">
        <f t="shared" si="22"/>
        <v>26</v>
      </c>
      <c r="L21" s="34">
        <f t="shared" si="23"/>
        <v>13</v>
      </c>
      <c r="M21" s="34">
        <f t="shared" si="13"/>
        <v>25000</v>
      </c>
      <c r="N21" s="7">
        <f t="shared" si="14"/>
        <v>25000</v>
      </c>
      <c r="O21" s="7">
        <f t="shared" si="0"/>
        <v>25000</v>
      </c>
      <c r="P21" s="7">
        <f t="shared" si="15"/>
        <v>0</v>
      </c>
      <c r="Q21" s="7">
        <f t="shared" si="1"/>
        <v>0</v>
      </c>
      <c r="R21" s="7">
        <f t="shared" si="2"/>
        <v>0</v>
      </c>
      <c r="S21" s="7">
        <f t="shared" si="16"/>
        <v>0</v>
      </c>
      <c r="T21" s="7">
        <f t="shared" si="17"/>
        <v>0</v>
      </c>
      <c r="U21" s="7">
        <f t="shared" si="18"/>
        <v>0</v>
      </c>
      <c r="V21" s="7">
        <f t="shared" si="18"/>
        <v>0</v>
      </c>
      <c r="W21" s="7">
        <f t="shared" si="3"/>
        <v>0</v>
      </c>
      <c r="X21" s="8">
        <f t="shared" si="4"/>
        <v>0</v>
      </c>
      <c r="Y21" s="8">
        <f t="shared" si="5"/>
        <v>0</v>
      </c>
      <c r="Z21" s="8">
        <f t="shared" si="6"/>
        <v>0</v>
      </c>
      <c r="AA21" s="27">
        <f t="shared" si="7"/>
        <v>0</v>
      </c>
      <c r="AB21" s="7">
        <f t="shared" si="19"/>
        <v>0</v>
      </c>
      <c r="AC21" s="7">
        <f t="shared" si="19"/>
        <v>0</v>
      </c>
      <c r="AD21" s="7">
        <f t="shared" si="19"/>
        <v>0</v>
      </c>
      <c r="AE21" s="7">
        <f t="shared" si="20"/>
        <v>0</v>
      </c>
      <c r="AG21" s="7">
        <f t="shared" si="8"/>
        <v>76.92</v>
      </c>
      <c r="AI21" s="7">
        <f t="shared" si="9"/>
        <v>884.61846153846159</v>
      </c>
    </row>
    <row r="22" spans="1:35" x14ac:dyDescent="0.25">
      <c r="A22" s="28"/>
      <c r="B22" s="22">
        <v>14</v>
      </c>
      <c r="C22" s="29">
        <f t="shared" si="10"/>
        <v>961.53846153846155</v>
      </c>
      <c r="D22" s="35">
        <f t="shared" si="25"/>
        <v>12499.999999999998</v>
      </c>
      <c r="E22" s="33"/>
      <c r="F22" s="31"/>
      <c r="G22" s="32">
        <f t="shared" si="11"/>
        <v>0</v>
      </c>
      <c r="H22" s="33"/>
      <c r="I22" s="30">
        <f t="shared" si="24"/>
        <v>0</v>
      </c>
      <c r="J22" s="30">
        <f t="shared" si="12"/>
        <v>0</v>
      </c>
      <c r="K22" s="21">
        <f t="shared" si="22"/>
        <v>26</v>
      </c>
      <c r="L22" s="34">
        <f t="shared" si="23"/>
        <v>14</v>
      </c>
      <c r="M22" s="34">
        <f t="shared" si="13"/>
        <v>25000</v>
      </c>
      <c r="N22" s="7">
        <f t="shared" si="14"/>
        <v>25000</v>
      </c>
      <c r="O22" s="7">
        <f t="shared" si="0"/>
        <v>25000</v>
      </c>
      <c r="P22" s="7">
        <f t="shared" si="15"/>
        <v>0</v>
      </c>
      <c r="Q22" s="7">
        <f t="shared" si="1"/>
        <v>0</v>
      </c>
      <c r="R22" s="7">
        <f t="shared" si="2"/>
        <v>0</v>
      </c>
      <c r="S22" s="7">
        <f t="shared" si="16"/>
        <v>0</v>
      </c>
      <c r="T22" s="7">
        <f t="shared" si="17"/>
        <v>0</v>
      </c>
      <c r="U22" s="7">
        <f t="shared" si="18"/>
        <v>0</v>
      </c>
      <c r="V22" s="7">
        <f t="shared" si="18"/>
        <v>0</v>
      </c>
      <c r="W22" s="7">
        <f t="shared" si="3"/>
        <v>0</v>
      </c>
      <c r="X22" s="8">
        <f t="shared" si="4"/>
        <v>0</v>
      </c>
      <c r="Y22" s="8">
        <f t="shared" si="5"/>
        <v>0</v>
      </c>
      <c r="Z22" s="8">
        <f t="shared" si="6"/>
        <v>0</v>
      </c>
      <c r="AA22" s="27">
        <f t="shared" si="7"/>
        <v>0</v>
      </c>
      <c r="AB22" s="7">
        <f t="shared" si="19"/>
        <v>0</v>
      </c>
      <c r="AC22" s="7">
        <f t="shared" si="19"/>
        <v>0</v>
      </c>
      <c r="AD22" s="7">
        <f t="shared" si="19"/>
        <v>0</v>
      </c>
      <c r="AE22" s="7">
        <f t="shared" si="20"/>
        <v>0</v>
      </c>
      <c r="AG22" s="7">
        <f t="shared" si="8"/>
        <v>76.92</v>
      </c>
      <c r="AI22" s="7">
        <f t="shared" si="9"/>
        <v>884.61846153846159</v>
      </c>
    </row>
    <row r="23" spans="1:35" x14ac:dyDescent="0.25">
      <c r="A23" s="28"/>
      <c r="B23" s="22">
        <v>15</v>
      </c>
      <c r="C23" s="29">
        <f t="shared" si="10"/>
        <v>961.53846153846155</v>
      </c>
      <c r="D23" s="35">
        <f t="shared" si="25"/>
        <v>13461.538461538459</v>
      </c>
      <c r="E23" s="31"/>
      <c r="F23" s="31"/>
      <c r="G23" s="32">
        <f t="shared" si="11"/>
        <v>0</v>
      </c>
      <c r="H23" s="33"/>
      <c r="I23" s="30">
        <f t="shared" si="24"/>
        <v>0</v>
      </c>
      <c r="J23" s="30">
        <f t="shared" si="12"/>
        <v>0</v>
      </c>
      <c r="K23" s="21">
        <f t="shared" si="22"/>
        <v>26</v>
      </c>
      <c r="L23" s="34">
        <f t="shared" si="23"/>
        <v>15</v>
      </c>
      <c r="M23" s="34">
        <f t="shared" si="13"/>
        <v>25000</v>
      </c>
      <c r="N23" s="7">
        <f t="shared" si="14"/>
        <v>25000</v>
      </c>
      <c r="O23" s="7">
        <f t="shared" si="0"/>
        <v>25000</v>
      </c>
      <c r="P23" s="7">
        <f t="shared" si="15"/>
        <v>0</v>
      </c>
      <c r="Q23" s="7">
        <f t="shared" si="1"/>
        <v>0</v>
      </c>
      <c r="R23" s="7">
        <f t="shared" si="2"/>
        <v>0</v>
      </c>
      <c r="S23" s="7">
        <f t="shared" si="16"/>
        <v>0</v>
      </c>
      <c r="T23" s="7">
        <f t="shared" si="17"/>
        <v>0</v>
      </c>
      <c r="U23" s="7">
        <f t="shared" si="18"/>
        <v>0</v>
      </c>
      <c r="V23" s="7">
        <f t="shared" si="18"/>
        <v>0</v>
      </c>
      <c r="W23" s="7">
        <f t="shared" si="3"/>
        <v>0</v>
      </c>
      <c r="X23" s="8">
        <f t="shared" si="4"/>
        <v>0</v>
      </c>
      <c r="Y23" s="8">
        <f t="shared" si="5"/>
        <v>0</v>
      </c>
      <c r="Z23" s="8">
        <f t="shared" si="6"/>
        <v>0</v>
      </c>
      <c r="AA23" s="27">
        <f t="shared" si="7"/>
        <v>0</v>
      </c>
      <c r="AB23" s="7">
        <f t="shared" si="19"/>
        <v>0</v>
      </c>
      <c r="AC23" s="7">
        <f t="shared" si="19"/>
        <v>0</v>
      </c>
      <c r="AD23" s="7">
        <f t="shared" si="19"/>
        <v>0</v>
      </c>
      <c r="AE23" s="7">
        <f t="shared" si="20"/>
        <v>0</v>
      </c>
      <c r="AG23" s="7">
        <f t="shared" si="8"/>
        <v>76.92</v>
      </c>
      <c r="AI23" s="7">
        <f t="shared" si="9"/>
        <v>884.61846153846159</v>
      </c>
    </row>
    <row r="24" spans="1:35" x14ac:dyDescent="0.25">
      <c r="A24" s="28"/>
      <c r="B24" s="22">
        <v>16</v>
      </c>
      <c r="C24" s="29">
        <f t="shared" si="10"/>
        <v>961.53846153846155</v>
      </c>
      <c r="D24" s="35">
        <f t="shared" si="25"/>
        <v>14423.07692307692</v>
      </c>
      <c r="E24" s="31"/>
      <c r="F24" s="31"/>
      <c r="G24" s="32">
        <f t="shared" si="11"/>
        <v>0</v>
      </c>
      <c r="H24" s="33"/>
      <c r="I24" s="30">
        <f t="shared" si="24"/>
        <v>0</v>
      </c>
      <c r="J24" s="30">
        <f t="shared" si="12"/>
        <v>0</v>
      </c>
      <c r="K24" s="21">
        <f t="shared" si="22"/>
        <v>26</v>
      </c>
      <c r="L24" s="34">
        <f t="shared" si="23"/>
        <v>16</v>
      </c>
      <c r="M24" s="34">
        <f t="shared" si="13"/>
        <v>24999.999999999996</v>
      </c>
      <c r="N24" s="7">
        <f t="shared" si="14"/>
        <v>24999.999999999996</v>
      </c>
      <c r="O24" s="7">
        <f t="shared" si="0"/>
        <v>24999.999999999996</v>
      </c>
      <c r="P24" s="7">
        <f t="shared" si="15"/>
        <v>0</v>
      </c>
      <c r="Q24" s="7">
        <f t="shared" si="1"/>
        <v>0</v>
      </c>
      <c r="R24" s="7">
        <f t="shared" si="2"/>
        <v>0</v>
      </c>
      <c r="S24" s="7">
        <f t="shared" si="16"/>
        <v>0</v>
      </c>
      <c r="T24" s="7">
        <f t="shared" si="17"/>
        <v>0</v>
      </c>
      <c r="U24" s="7">
        <f t="shared" si="18"/>
        <v>0</v>
      </c>
      <c r="V24" s="7">
        <f t="shared" si="18"/>
        <v>0</v>
      </c>
      <c r="W24" s="7">
        <f t="shared" si="3"/>
        <v>0</v>
      </c>
      <c r="X24" s="8">
        <f t="shared" si="4"/>
        <v>0</v>
      </c>
      <c r="Y24" s="8">
        <f t="shared" si="5"/>
        <v>0</v>
      </c>
      <c r="Z24" s="8">
        <f t="shared" si="6"/>
        <v>0</v>
      </c>
      <c r="AA24" s="27">
        <f t="shared" si="7"/>
        <v>0</v>
      </c>
      <c r="AB24" s="7">
        <f t="shared" si="19"/>
        <v>0</v>
      </c>
      <c r="AC24" s="7">
        <f t="shared" si="19"/>
        <v>0</v>
      </c>
      <c r="AD24" s="7">
        <f t="shared" si="19"/>
        <v>0</v>
      </c>
      <c r="AE24" s="7">
        <f t="shared" si="20"/>
        <v>0</v>
      </c>
      <c r="AG24" s="7">
        <f t="shared" si="8"/>
        <v>76.92</v>
      </c>
      <c r="AI24" s="7">
        <f t="shared" si="9"/>
        <v>884.61846153846159</v>
      </c>
    </row>
    <row r="25" spans="1:35" x14ac:dyDescent="0.25">
      <c r="A25" s="28"/>
      <c r="B25" s="22">
        <v>17</v>
      </c>
      <c r="C25" s="29">
        <f t="shared" si="10"/>
        <v>961.53846153846155</v>
      </c>
      <c r="D25" s="35">
        <f t="shared" si="25"/>
        <v>15384.615384615381</v>
      </c>
      <c r="E25" s="31"/>
      <c r="F25" s="31"/>
      <c r="G25" s="32">
        <f t="shared" si="11"/>
        <v>0</v>
      </c>
      <c r="H25" s="33"/>
      <c r="I25" s="30">
        <f t="shared" si="24"/>
        <v>0</v>
      </c>
      <c r="J25" s="30">
        <f t="shared" si="12"/>
        <v>0</v>
      </c>
      <c r="K25" s="21">
        <f t="shared" si="22"/>
        <v>26</v>
      </c>
      <c r="L25" s="34">
        <f t="shared" si="23"/>
        <v>17</v>
      </c>
      <c r="M25" s="34">
        <f t="shared" si="13"/>
        <v>24999.999999999996</v>
      </c>
      <c r="N25" s="7">
        <f t="shared" si="14"/>
        <v>24999.999999999996</v>
      </c>
      <c r="O25" s="7">
        <f t="shared" si="0"/>
        <v>24999.999999999996</v>
      </c>
      <c r="P25" s="7">
        <f t="shared" si="15"/>
        <v>0</v>
      </c>
      <c r="Q25" s="7">
        <f t="shared" si="1"/>
        <v>0</v>
      </c>
      <c r="R25" s="7">
        <f t="shared" si="2"/>
        <v>0</v>
      </c>
      <c r="S25" s="7">
        <f t="shared" si="16"/>
        <v>0</v>
      </c>
      <c r="T25" s="7">
        <f t="shared" si="17"/>
        <v>0</v>
      </c>
      <c r="U25" s="7">
        <f t="shared" si="18"/>
        <v>0</v>
      </c>
      <c r="V25" s="7">
        <f t="shared" si="18"/>
        <v>0</v>
      </c>
      <c r="W25" s="7">
        <f t="shared" si="3"/>
        <v>0</v>
      </c>
      <c r="X25" s="8">
        <f t="shared" si="4"/>
        <v>0</v>
      </c>
      <c r="Y25" s="8">
        <f t="shared" si="5"/>
        <v>0</v>
      </c>
      <c r="Z25" s="8">
        <f t="shared" si="6"/>
        <v>0</v>
      </c>
      <c r="AA25" s="27">
        <f t="shared" si="7"/>
        <v>0</v>
      </c>
      <c r="AB25" s="7">
        <f t="shared" si="19"/>
        <v>0</v>
      </c>
      <c r="AC25" s="7">
        <f t="shared" si="19"/>
        <v>0</v>
      </c>
      <c r="AD25" s="7">
        <f t="shared" si="19"/>
        <v>0</v>
      </c>
      <c r="AE25" s="7">
        <f t="shared" si="20"/>
        <v>0</v>
      </c>
      <c r="AG25" s="7">
        <f t="shared" si="8"/>
        <v>76.92</v>
      </c>
      <c r="AI25" s="7">
        <f t="shared" si="9"/>
        <v>884.61846153846159</v>
      </c>
    </row>
    <row r="26" spans="1:35" x14ac:dyDescent="0.25">
      <c r="A26" s="28"/>
      <c r="B26" s="22">
        <v>18</v>
      </c>
      <c r="C26" s="29">
        <f t="shared" si="10"/>
        <v>961.53846153846155</v>
      </c>
      <c r="D26" s="35">
        <f t="shared" si="25"/>
        <v>16346.153846153842</v>
      </c>
      <c r="E26" s="31"/>
      <c r="F26" s="31"/>
      <c r="G26" s="32">
        <f t="shared" si="11"/>
        <v>0</v>
      </c>
      <c r="H26" s="33"/>
      <c r="I26" s="30">
        <f t="shared" si="24"/>
        <v>0</v>
      </c>
      <c r="J26" s="30">
        <f t="shared" si="12"/>
        <v>0</v>
      </c>
      <c r="K26" s="21">
        <f t="shared" si="22"/>
        <v>26</v>
      </c>
      <c r="L26" s="34">
        <f t="shared" si="23"/>
        <v>18</v>
      </c>
      <c r="M26" s="34">
        <f t="shared" si="13"/>
        <v>24999.999999999996</v>
      </c>
      <c r="N26" s="7">
        <f t="shared" si="14"/>
        <v>24999.999999999996</v>
      </c>
      <c r="O26" s="7">
        <f t="shared" si="0"/>
        <v>24999.999999999996</v>
      </c>
      <c r="P26" s="7">
        <f t="shared" si="15"/>
        <v>0</v>
      </c>
      <c r="Q26" s="7">
        <f t="shared" si="1"/>
        <v>0</v>
      </c>
      <c r="R26" s="7">
        <f t="shared" si="2"/>
        <v>0</v>
      </c>
      <c r="S26" s="7">
        <f t="shared" si="16"/>
        <v>0</v>
      </c>
      <c r="T26" s="7">
        <f t="shared" si="17"/>
        <v>0</v>
      </c>
      <c r="U26" s="7">
        <f t="shared" ref="U26:V34" si="26">+U25+AC25</f>
        <v>0</v>
      </c>
      <c r="V26" s="7">
        <f t="shared" si="26"/>
        <v>0</v>
      </c>
      <c r="W26" s="7">
        <f t="shared" si="3"/>
        <v>0</v>
      </c>
      <c r="X26" s="8">
        <f t="shared" si="4"/>
        <v>0</v>
      </c>
      <c r="Y26" s="8">
        <f t="shared" si="5"/>
        <v>0</v>
      </c>
      <c r="Z26" s="8">
        <f t="shared" si="6"/>
        <v>0</v>
      </c>
      <c r="AA26" s="27">
        <f t="shared" si="7"/>
        <v>0</v>
      </c>
      <c r="AB26" s="7">
        <f t="shared" si="19"/>
        <v>0</v>
      </c>
      <c r="AC26" s="7">
        <f t="shared" si="19"/>
        <v>0</v>
      </c>
      <c r="AD26" s="7">
        <f t="shared" si="19"/>
        <v>0</v>
      </c>
      <c r="AE26" s="7">
        <f t="shared" si="20"/>
        <v>0</v>
      </c>
      <c r="AG26" s="7">
        <f t="shared" si="8"/>
        <v>76.92</v>
      </c>
      <c r="AI26" s="7">
        <f t="shared" si="9"/>
        <v>884.61846153846159</v>
      </c>
    </row>
    <row r="27" spans="1:35" x14ac:dyDescent="0.25">
      <c r="A27" s="28"/>
      <c r="B27" s="22">
        <v>19</v>
      </c>
      <c r="C27" s="29">
        <f t="shared" si="10"/>
        <v>961.53846153846155</v>
      </c>
      <c r="D27" s="35">
        <f t="shared" si="25"/>
        <v>17307.692307692305</v>
      </c>
      <c r="E27" s="31"/>
      <c r="F27" s="31"/>
      <c r="G27" s="32">
        <f t="shared" si="11"/>
        <v>0</v>
      </c>
      <c r="H27" s="33"/>
      <c r="I27" s="30">
        <f t="shared" si="24"/>
        <v>0</v>
      </c>
      <c r="J27" s="30">
        <f t="shared" si="12"/>
        <v>0</v>
      </c>
      <c r="K27" s="21">
        <f t="shared" si="22"/>
        <v>26</v>
      </c>
      <c r="L27" s="34">
        <f t="shared" si="23"/>
        <v>19</v>
      </c>
      <c r="M27" s="34">
        <f t="shared" si="13"/>
        <v>24999.999999999996</v>
      </c>
      <c r="N27" s="7">
        <f t="shared" si="14"/>
        <v>24999.999999999996</v>
      </c>
      <c r="O27" s="7">
        <f t="shared" si="0"/>
        <v>24999.999999999996</v>
      </c>
      <c r="P27" s="7">
        <f t="shared" si="15"/>
        <v>0</v>
      </c>
      <c r="Q27" s="7">
        <f t="shared" si="1"/>
        <v>0</v>
      </c>
      <c r="R27" s="7">
        <f t="shared" si="2"/>
        <v>0</v>
      </c>
      <c r="S27" s="7">
        <f t="shared" si="16"/>
        <v>0</v>
      </c>
      <c r="T27" s="7">
        <f t="shared" si="17"/>
        <v>0</v>
      </c>
      <c r="U27" s="7">
        <f t="shared" si="26"/>
        <v>0</v>
      </c>
      <c r="V27" s="7">
        <f t="shared" si="26"/>
        <v>0</v>
      </c>
      <c r="W27" s="7">
        <f t="shared" si="3"/>
        <v>0</v>
      </c>
      <c r="X27" s="8">
        <f t="shared" si="4"/>
        <v>0</v>
      </c>
      <c r="Y27" s="8">
        <f t="shared" si="5"/>
        <v>0</v>
      </c>
      <c r="Z27" s="8">
        <f t="shared" si="6"/>
        <v>0</v>
      </c>
      <c r="AA27" s="27">
        <f t="shared" si="7"/>
        <v>0</v>
      </c>
      <c r="AB27" s="7">
        <f t="shared" si="19"/>
        <v>0</v>
      </c>
      <c r="AC27" s="7">
        <f t="shared" si="19"/>
        <v>0</v>
      </c>
      <c r="AD27" s="7">
        <f t="shared" si="19"/>
        <v>0</v>
      </c>
      <c r="AE27" s="7">
        <f t="shared" si="20"/>
        <v>0</v>
      </c>
      <c r="AG27" s="7">
        <f t="shared" si="8"/>
        <v>76.92</v>
      </c>
      <c r="AI27" s="7">
        <f t="shared" si="9"/>
        <v>884.61846153846159</v>
      </c>
    </row>
    <row r="28" spans="1:35" x14ac:dyDescent="0.25">
      <c r="A28" s="28"/>
      <c r="B28" s="22">
        <v>20</v>
      </c>
      <c r="C28" s="29">
        <f t="shared" si="10"/>
        <v>961.53846153846155</v>
      </c>
      <c r="D28" s="35">
        <f t="shared" si="25"/>
        <v>18269.230769230766</v>
      </c>
      <c r="E28" s="31"/>
      <c r="F28" s="31"/>
      <c r="G28" s="32">
        <f t="shared" si="11"/>
        <v>0</v>
      </c>
      <c r="H28" s="33"/>
      <c r="I28" s="30">
        <f t="shared" si="24"/>
        <v>0</v>
      </c>
      <c r="J28" s="30">
        <f t="shared" si="12"/>
        <v>0</v>
      </c>
      <c r="K28" s="21">
        <f t="shared" si="22"/>
        <v>26</v>
      </c>
      <c r="L28" s="34">
        <f t="shared" si="23"/>
        <v>20</v>
      </c>
      <c r="M28" s="34">
        <f t="shared" si="13"/>
        <v>24999.999999999996</v>
      </c>
      <c r="N28" s="7">
        <f t="shared" si="14"/>
        <v>24999.999999999996</v>
      </c>
      <c r="O28" s="7">
        <f t="shared" si="0"/>
        <v>24999.999999999996</v>
      </c>
      <c r="P28" s="7">
        <f t="shared" si="15"/>
        <v>0</v>
      </c>
      <c r="Q28" s="7">
        <f t="shared" si="1"/>
        <v>0</v>
      </c>
      <c r="R28" s="7">
        <f t="shared" si="2"/>
        <v>0</v>
      </c>
      <c r="S28" s="7">
        <f t="shared" si="16"/>
        <v>0</v>
      </c>
      <c r="T28" s="7">
        <f t="shared" si="17"/>
        <v>0</v>
      </c>
      <c r="U28" s="7">
        <f t="shared" si="26"/>
        <v>0</v>
      </c>
      <c r="V28" s="7">
        <f t="shared" si="26"/>
        <v>0</v>
      </c>
      <c r="W28" s="7">
        <f t="shared" si="3"/>
        <v>0</v>
      </c>
      <c r="X28" s="8">
        <f t="shared" si="4"/>
        <v>0</v>
      </c>
      <c r="Y28" s="8">
        <f t="shared" si="5"/>
        <v>0</v>
      </c>
      <c r="Z28" s="8">
        <f t="shared" si="6"/>
        <v>0</v>
      </c>
      <c r="AA28" s="27">
        <f t="shared" si="7"/>
        <v>0</v>
      </c>
      <c r="AB28" s="7">
        <f t="shared" si="19"/>
        <v>0</v>
      </c>
      <c r="AC28" s="7">
        <f t="shared" si="19"/>
        <v>0</v>
      </c>
      <c r="AD28" s="7">
        <f t="shared" si="19"/>
        <v>0</v>
      </c>
      <c r="AE28" s="7">
        <f t="shared" si="20"/>
        <v>0</v>
      </c>
      <c r="AG28" s="7">
        <f t="shared" si="8"/>
        <v>76.92</v>
      </c>
      <c r="AI28" s="7">
        <f t="shared" si="9"/>
        <v>884.61846153846159</v>
      </c>
    </row>
    <row r="29" spans="1:35" x14ac:dyDescent="0.25">
      <c r="A29" s="28"/>
      <c r="B29" s="22">
        <v>21</v>
      </c>
      <c r="C29" s="29">
        <f t="shared" si="10"/>
        <v>961.53846153846155</v>
      </c>
      <c r="D29" s="35">
        <f t="shared" si="25"/>
        <v>19230.769230769227</v>
      </c>
      <c r="E29" s="31"/>
      <c r="F29" s="31"/>
      <c r="G29" s="32">
        <f t="shared" si="11"/>
        <v>0</v>
      </c>
      <c r="H29" s="33"/>
      <c r="I29" s="30">
        <f t="shared" si="24"/>
        <v>0</v>
      </c>
      <c r="J29" s="30">
        <f t="shared" si="12"/>
        <v>0</v>
      </c>
      <c r="K29" s="21">
        <f t="shared" si="22"/>
        <v>26</v>
      </c>
      <c r="L29" s="34">
        <f t="shared" si="23"/>
        <v>21</v>
      </c>
      <c r="M29" s="34">
        <f t="shared" si="13"/>
        <v>24999.999999999996</v>
      </c>
      <c r="N29" s="7">
        <f t="shared" si="14"/>
        <v>24999.999999999996</v>
      </c>
      <c r="O29" s="7">
        <f t="shared" si="0"/>
        <v>24999.999999999996</v>
      </c>
      <c r="P29" s="7">
        <f t="shared" si="15"/>
        <v>0</v>
      </c>
      <c r="Q29" s="7">
        <f t="shared" si="1"/>
        <v>0</v>
      </c>
      <c r="R29" s="7">
        <f t="shared" si="2"/>
        <v>0</v>
      </c>
      <c r="S29" s="7">
        <f t="shared" si="16"/>
        <v>0</v>
      </c>
      <c r="T29" s="7">
        <f t="shared" si="17"/>
        <v>0</v>
      </c>
      <c r="U29" s="7">
        <f t="shared" si="26"/>
        <v>0</v>
      </c>
      <c r="V29" s="7">
        <f t="shared" si="26"/>
        <v>0</v>
      </c>
      <c r="W29" s="7">
        <f t="shared" si="3"/>
        <v>0</v>
      </c>
      <c r="X29" s="8">
        <f t="shared" si="4"/>
        <v>0</v>
      </c>
      <c r="Y29" s="8">
        <f t="shared" si="5"/>
        <v>0</v>
      </c>
      <c r="Z29" s="8">
        <f t="shared" si="6"/>
        <v>0</v>
      </c>
      <c r="AA29" s="27">
        <f t="shared" si="7"/>
        <v>0</v>
      </c>
      <c r="AB29" s="7">
        <f t="shared" si="19"/>
        <v>0</v>
      </c>
      <c r="AC29" s="7">
        <f t="shared" si="19"/>
        <v>0</v>
      </c>
      <c r="AD29" s="7">
        <f t="shared" si="19"/>
        <v>0</v>
      </c>
      <c r="AE29" s="7">
        <f t="shared" si="20"/>
        <v>0</v>
      </c>
      <c r="AG29" s="7">
        <f t="shared" si="8"/>
        <v>76.92</v>
      </c>
      <c r="AI29" s="7">
        <f t="shared" si="9"/>
        <v>884.61846153846159</v>
      </c>
    </row>
    <row r="30" spans="1:35" x14ac:dyDescent="0.25">
      <c r="A30" s="28"/>
      <c r="B30" s="22">
        <v>22</v>
      </c>
      <c r="C30" s="29">
        <f t="shared" si="10"/>
        <v>961.53846153846155</v>
      </c>
      <c r="D30" s="35">
        <f t="shared" si="25"/>
        <v>20192.307692307688</v>
      </c>
      <c r="E30" s="31"/>
      <c r="F30" s="31"/>
      <c r="G30" s="32">
        <f t="shared" si="11"/>
        <v>0</v>
      </c>
      <c r="H30" s="33"/>
      <c r="I30" s="30">
        <f t="shared" si="24"/>
        <v>0</v>
      </c>
      <c r="J30" s="30">
        <f t="shared" si="12"/>
        <v>0</v>
      </c>
      <c r="K30" s="21">
        <f t="shared" si="22"/>
        <v>26</v>
      </c>
      <c r="L30" s="34">
        <f t="shared" si="23"/>
        <v>22</v>
      </c>
      <c r="M30" s="34">
        <f t="shared" si="13"/>
        <v>24999.999999999996</v>
      </c>
      <c r="N30" s="7">
        <f t="shared" si="14"/>
        <v>24999.999999999996</v>
      </c>
      <c r="O30" s="7">
        <f t="shared" si="0"/>
        <v>24999.999999999996</v>
      </c>
      <c r="P30" s="7">
        <f t="shared" si="15"/>
        <v>0</v>
      </c>
      <c r="Q30" s="7">
        <f t="shared" si="1"/>
        <v>0</v>
      </c>
      <c r="R30" s="7">
        <f t="shared" si="2"/>
        <v>0</v>
      </c>
      <c r="S30" s="7">
        <f t="shared" si="16"/>
        <v>0</v>
      </c>
      <c r="T30" s="7">
        <f t="shared" si="17"/>
        <v>0</v>
      </c>
      <c r="U30" s="7">
        <f t="shared" si="26"/>
        <v>0</v>
      </c>
      <c r="V30" s="7">
        <f t="shared" si="26"/>
        <v>0</v>
      </c>
      <c r="W30" s="7">
        <f t="shared" si="3"/>
        <v>0</v>
      </c>
      <c r="X30" s="8">
        <f t="shared" si="4"/>
        <v>0</v>
      </c>
      <c r="Y30" s="8">
        <f t="shared" si="5"/>
        <v>0</v>
      </c>
      <c r="Z30" s="8">
        <f t="shared" si="6"/>
        <v>0</v>
      </c>
      <c r="AA30" s="27">
        <f t="shared" si="7"/>
        <v>0</v>
      </c>
      <c r="AB30" s="7">
        <f t="shared" si="19"/>
        <v>0</v>
      </c>
      <c r="AC30" s="7">
        <f t="shared" si="19"/>
        <v>0</v>
      </c>
      <c r="AD30" s="7">
        <f t="shared" si="19"/>
        <v>0</v>
      </c>
      <c r="AE30" s="7">
        <f t="shared" si="20"/>
        <v>0</v>
      </c>
      <c r="AG30" s="7">
        <f t="shared" si="8"/>
        <v>76.92</v>
      </c>
      <c r="AI30" s="7">
        <f t="shared" si="9"/>
        <v>884.61846153846159</v>
      </c>
    </row>
    <row r="31" spans="1:35" x14ac:dyDescent="0.25">
      <c r="A31" s="28"/>
      <c r="B31" s="22">
        <v>23</v>
      </c>
      <c r="C31" s="29">
        <f t="shared" si="10"/>
        <v>961.53846153846155</v>
      </c>
      <c r="D31" s="35">
        <f t="shared" si="25"/>
        <v>21153.846153846149</v>
      </c>
      <c r="E31" s="31"/>
      <c r="F31" s="31"/>
      <c r="G31" s="32">
        <f t="shared" si="11"/>
        <v>0</v>
      </c>
      <c r="H31" s="33"/>
      <c r="I31" s="30">
        <f t="shared" si="24"/>
        <v>0</v>
      </c>
      <c r="J31" s="30">
        <f t="shared" si="12"/>
        <v>0</v>
      </c>
      <c r="K31" s="21">
        <f t="shared" si="22"/>
        <v>26</v>
      </c>
      <c r="L31" s="34">
        <f t="shared" si="23"/>
        <v>23</v>
      </c>
      <c r="M31" s="34">
        <f t="shared" si="13"/>
        <v>24999.999999999996</v>
      </c>
      <c r="N31" s="7">
        <f t="shared" si="14"/>
        <v>24999.999999999996</v>
      </c>
      <c r="O31" s="7">
        <f t="shared" si="0"/>
        <v>24999.999999999996</v>
      </c>
      <c r="P31" s="7">
        <f t="shared" si="15"/>
        <v>0</v>
      </c>
      <c r="Q31" s="7">
        <f t="shared" si="1"/>
        <v>0</v>
      </c>
      <c r="R31" s="7">
        <f t="shared" si="2"/>
        <v>0</v>
      </c>
      <c r="S31" s="7">
        <f t="shared" si="16"/>
        <v>0</v>
      </c>
      <c r="T31" s="7">
        <f t="shared" si="17"/>
        <v>0</v>
      </c>
      <c r="U31" s="7">
        <f t="shared" si="26"/>
        <v>0</v>
      </c>
      <c r="V31" s="7">
        <f t="shared" si="26"/>
        <v>0</v>
      </c>
      <c r="W31" s="7">
        <f t="shared" si="3"/>
        <v>0</v>
      </c>
      <c r="X31" s="8">
        <f t="shared" si="4"/>
        <v>0</v>
      </c>
      <c r="Y31" s="8">
        <f t="shared" si="5"/>
        <v>0</v>
      </c>
      <c r="Z31" s="8">
        <f t="shared" si="6"/>
        <v>0</v>
      </c>
      <c r="AA31" s="27">
        <f t="shared" si="7"/>
        <v>0</v>
      </c>
      <c r="AB31" s="7">
        <f t="shared" si="19"/>
        <v>0</v>
      </c>
      <c r="AC31" s="7">
        <f t="shared" si="19"/>
        <v>0</v>
      </c>
      <c r="AD31" s="7">
        <f t="shared" si="19"/>
        <v>0</v>
      </c>
      <c r="AE31" s="7">
        <f t="shared" si="20"/>
        <v>0</v>
      </c>
      <c r="AG31" s="7">
        <f t="shared" si="8"/>
        <v>76.92</v>
      </c>
      <c r="AI31" s="7">
        <f t="shared" si="9"/>
        <v>884.61846153846159</v>
      </c>
    </row>
    <row r="32" spans="1:35" x14ac:dyDescent="0.25">
      <c r="A32" s="28"/>
      <c r="B32" s="22">
        <v>24</v>
      </c>
      <c r="C32" s="29">
        <f t="shared" si="10"/>
        <v>961.53846153846155</v>
      </c>
      <c r="D32" s="35">
        <f t="shared" si="25"/>
        <v>22115.38461538461</v>
      </c>
      <c r="E32" s="31"/>
      <c r="F32" s="31"/>
      <c r="G32" s="32">
        <f t="shared" si="11"/>
        <v>0</v>
      </c>
      <c r="H32" s="33">
        <v>5000</v>
      </c>
      <c r="I32" s="30">
        <f t="shared" si="24"/>
        <v>0</v>
      </c>
      <c r="J32" s="30">
        <f t="shared" si="12"/>
        <v>5000</v>
      </c>
      <c r="K32" s="21">
        <f t="shared" si="22"/>
        <v>26</v>
      </c>
      <c r="L32" s="34">
        <f t="shared" si="23"/>
        <v>24</v>
      </c>
      <c r="M32" s="34">
        <f t="shared" si="13"/>
        <v>24999.999999999993</v>
      </c>
      <c r="N32" s="7">
        <f t="shared" si="14"/>
        <v>24999.999999999993</v>
      </c>
      <c r="O32" s="7">
        <f t="shared" si="0"/>
        <v>29999.999999999993</v>
      </c>
      <c r="P32" s="7">
        <f t="shared" si="15"/>
        <v>0</v>
      </c>
      <c r="Q32" s="7">
        <f t="shared" si="1"/>
        <v>0</v>
      </c>
      <c r="R32" s="7">
        <f t="shared" si="2"/>
        <v>0</v>
      </c>
      <c r="S32" s="7">
        <f t="shared" si="16"/>
        <v>0</v>
      </c>
      <c r="T32" s="7">
        <f t="shared" si="17"/>
        <v>0</v>
      </c>
      <c r="U32" s="7">
        <f t="shared" si="26"/>
        <v>0</v>
      </c>
      <c r="V32" s="7">
        <f t="shared" si="26"/>
        <v>0</v>
      </c>
      <c r="W32" s="7">
        <f t="shared" si="3"/>
        <v>0</v>
      </c>
      <c r="X32" s="8">
        <f t="shared" si="4"/>
        <v>0</v>
      </c>
      <c r="Y32" s="8">
        <f t="shared" si="5"/>
        <v>0</v>
      </c>
      <c r="Z32" s="8">
        <f t="shared" si="6"/>
        <v>0</v>
      </c>
      <c r="AA32" s="27">
        <f t="shared" si="7"/>
        <v>0</v>
      </c>
      <c r="AB32" s="7">
        <f t="shared" si="19"/>
        <v>0</v>
      </c>
      <c r="AC32" s="7">
        <f t="shared" si="19"/>
        <v>0</v>
      </c>
      <c r="AD32" s="7">
        <f t="shared" si="19"/>
        <v>0</v>
      </c>
      <c r="AE32" s="7">
        <f t="shared" si="20"/>
        <v>0</v>
      </c>
      <c r="AG32" s="7">
        <f t="shared" si="8"/>
        <v>76.92</v>
      </c>
      <c r="AI32" s="7">
        <f t="shared" si="9"/>
        <v>5884.6184615384618</v>
      </c>
    </row>
    <row r="33" spans="1:35" x14ac:dyDescent="0.25">
      <c r="A33" s="28"/>
      <c r="B33" s="22">
        <v>25</v>
      </c>
      <c r="C33" s="29"/>
      <c r="D33" s="35">
        <f t="shared" si="25"/>
        <v>23076.923076923071</v>
      </c>
      <c r="E33" s="31"/>
      <c r="F33" s="31"/>
      <c r="G33" s="32">
        <f t="shared" si="11"/>
        <v>0</v>
      </c>
      <c r="H33" s="33"/>
      <c r="I33" s="30">
        <f t="shared" si="24"/>
        <v>0</v>
      </c>
      <c r="J33" s="30">
        <f t="shared" si="12"/>
        <v>5000</v>
      </c>
      <c r="K33" s="21">
        <f t="shared" si="22"/>
        <v>26</v>
      </c>
      <c r="L33" s="34">
        <f t="shared" si="23"/>
        <v>25</v>
      </c>
      <c r="M33" s="34">
        <f t="shared" si="13"/>
        <v>23076.923076923071</v>
      </c>
      <c r="N33" s="7">
        <f t="shared" si="14"/>
        <v>23076.923076923071</v>
      </c>
      <c r="O33" s="7">
        <f t="shared" si="0"/>
        <v>28076.923076923071</v>
      </c>
      <c r="P33" s="7">
        <f t="shared" si="15"/>
        <v>0</v>
      </c>
      <c r="Q33" s="7">
        <f t="shared" si="1"/>
        <v>0</v>
      </c>
      <c r="R33" s="7">
        <f t="shared" si="2"/>
        <v>0</v>
      </c>
      <c r="S33" s="7">
        <f t="shared" si="16"/>
        <v>0</v>
      </c>
      <c r="T33" s="7">
        <f t="shared" si="17"/>
        <v>0</v>
      </c>
      <c r="U33" s="7">
        <f t="shared" si="26"/>
        <v>0</v>
      </c>
      <c r="V33" s="7">
        <f t="shared" si="26"/>
        <v>0</v>
      </c>
      <c r="W33" s="7">
        <f t="shared" si="3"/>
        <v>0</v>
      </c>
      <c r="X33" s="8">
        <f t="shared" si="4"/>
        <v>0</v>
      </c>
      <c r="Y33" s="8">
        <f t="shared" si="5"/>
        <v>0</v>
      </c>
      <c r="Z33" s="8">
        <f t="shared" si="6"/>
        <v>0</v>
      </c>
      <c r="AA33" s="27">
        <f t="shared" si="7"/>
        <v>0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20"/>
        <v>0</v>
      </c>
      <c r="AG33" s="7">
        <f t="shared" si="8"/>
        <v>0</v>
      </c>
      <c r="AI33" s="7">
        <f t="shared" si="9"/>
        <v>0</v>
      </c>
    </row>
    <row r="34" spans="1:35" x14ac:dyDescent="0.25">
      <c r="A34" s="28"/>
      <c r="B34" s="22">
        <v>26</v>
      </c>
      <c r="C34" s="29"/>
      <c r="D34" s="35">
        <f t="shared" si="25"/>
        <v>23076.923076923071</v>
      </c>
      <c r="E34" s="31"/>
      <c r="F34" s="31"/>
      <c r="G34" s="32">
        <f t="shared" si="11"/>
        <v>0</v>
      </c>
      <c r="H34" s="33"/>
      <c r="I34" s="30">
        <f t="shared" si="24"/>
        <v>0</v>
      </c>
      <c r="J34" s="30">
        <f t="shared" si="12"/>
        <v>5000</v>
      </c>
      <c r="K34" s="21">
        <f t="shared" si="22"/>
        <v>26</v>
      </c>
      <c r="L34" s="34">
        <f t="shared" si="23"/>
        <v>26</v>
      </c>
      <c r="M34" s="34">
        <f t="shared" si="13"/>
        <v>23076.923076923071</v>
      </c>
      <c r="N34" s="7">
        <f t="shared" si="14"/>
        <v>23076.923076923071</v>
      </c>
      <c r="O34" s="7">
        <f t="shared" si="0"/>
        <v>28076.923076923071</v>
      </c>
      <c r="P34" s="7">
        <f t="shared" si="15"/>
        <v>0</v>
      </c>
      <c r="Q34" s="7">
        <f t="shared" si="1"/>
        <v>0</v>
      </c>
      <c r="R34" s="7">
        <f t="shared" si="2"/>
        <v>0</v>
      </c>
      <c r="S34" s="7">
        <f t="shared" si="16"/>
        <v>0</v>
      </c>
      <c r="T34" s="7">
        <f t="shared" si="17"/>
        <v>0</v>
      </c>
      <c r="U34" s="7">
        <f t="shared" si="26"/>
        <v>0</v>
      </c>
      <c r="V34" s="7">
        <f t="shared" si="26"/>
        <v>0</v>
      </c>
      <c r="W34" s="7">
        <f t="shared" si="3"/>
        <v>0</v>
      </c>
      <c r="X34" s="8">
        <f t="shared" si="4"/>
        <v>0</v>
      </c>
      <c r="Y34" s="8">
        <f t="shared" si="5"/>
        <v>0</v>
      </c>
      <c r="Z34" s="8">
        <f t="shared" si="6"/>
        <v>0</v>
      </c>
      <c r="AA34" s="27">
        <f t="shared" si="7"/>
        <v>0</v>
      </c>
      <c r="AB34" s="7">
        <f t="shared" si="19"/>
        <v>0</v>
      </c>
      <c r="AC34" s="7">
        <f t="shared" si="19"/>
        <v>0</v>
      </c>
      <c r="AD34" s="7">
        <f t="shared" si="19"/>
        <v>0</v>
      </c>
      <c r="AE34" s="7">
        <f t="shared" si="20"/>
        <v>0</v>
      </c>
      <c r="AG34" s="7">
        <f t="shared" si="8"/>
        <v>0</v>
      </c>
      <c r="AI34" s="7">
        <f t="shared" si="9"/>
        <v>0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23076.923076923071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5000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0</v>
      </c>
      <c r="AC36" s="41">
        <f>SUM(AC9:AC35)</f>
        <v>0</v>
      </c>
      <c r="AD36" s="41">
        <f>SUM(AD9:AD34)</f>
        <v>0</v>
      </c>
      <c r="AE36" s="41">
        <f>SUM(AE9:AE35)</f>
        <v>0</v>
      </c>
      <c r="AG36" s="41">
        <f>SUM(AG9:AG35)</f>
        <v>1846.0800000000006</v>
      </c>
      <c r="AI36" s="41">
        <f>SUM(AI9:AI35)</f>
        <v>26230.84307692308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23076.923076923071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5000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28076.923076923071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4" workbookViewId="0">
      <selection activeCell="H17" sqref="H17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51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51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51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52"/>
      <c r="D8" s="51">
        <v>0</v>
      </c>
      <c r="E8" s="51"/>
      <c r="F8" s="51"/>
      <c r="G8" s="53"/>
      <c r="H8" s="53"/>
      <c r="I8" s="25">
        <v>0</v>
      </c>
      <c r="J8" s="25"/>
      <c r="K8" s="50"/>
      <c r="L8" s="51"/>
      <c r="M8" s="50"/>
      <c r="N8" s="51"/>
      <c r="O8" s="51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25000/26</f>
        <v>961.53846153846155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25000</v>
      </c>
      <c r="N9" s="7">
        <f>M9+I9</f>
        <v>25000</v>
      </c>
      <c r="O9" s="7">
        <f t="shared" ref="O9:O34" si="0">I9+M9+J9</f>
        <v>25000</v>
      </c>
      <c r="P9" s="7">
        <f>IF(M9&gt;50000,(M9-50000)*20%+3600,IF(M9&gt;30000,(M9-30000)*18%,0))</f>
        <v>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0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0</v>
      </c>
      <c r="AB9" s="7">
        <f>IF(X9&gt;0,X9,0)</f>
        <v>0</v>
      </c>
      <c r="AC9" s="7">
        <f>IF(Y9&gt;0,Y9,0)</f>
        <v>0</v>
      </c>
      <c r="AD9" s="7">
        <f>IF(Z9&gt;0,Z9,0)</f>
        <v>0</v>
      </c>
      <c r="AE9" s="7">
        <f>AB9+AC9+AD9</f>
        <v>0</v>
      </c>
      <c r="AG9" s="7">
        <f t="shared" ref="AG9:AG34" si="8">ROUND((C9+G9)*8%,2)</f>
        <v>76.92</v>
      </c>
      <c r="AI9" s="7">
        <f t="shared" ref="AI9:AI34" si="9">(C9+G9+H9)-AE9-AG9</f>
        <v>884.61846153846159</v>
      </c>
    </row>
    <row r="10" spans="1:35" x14ac:dyDescent="0.25">
      <c r="A10" s="28"/>
      <c r="B10" s="22">
        <v>2</v>
      </c>
      <c r="C10" s="29">
        <f t="shared" ref="C10:C34" si="10">25000/26</f>
        <v>961.53846153846155</v>
      </c>
      <c r="D10" s="30">
        <f>D9+C9</f>
        <v>961.53846153846155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25000</v>
      </c>
      <c r="N10" s="7">
        <f t="shared" ref="N10:N34" si="14">M10+I10</f>
        <v>25000</v>
      </c>
      <c r="O10" s="7">
        <f t="shared" si="0"/>
        <v>25000</v>
      </c>
      <c r="P10" s="7">
        <f t="shared" ref="P10:P34" si="15">IF(M10&gt;50000,(M10-50000)*20%+3600,IF(M10&gt;30000,(M10-30000)*18%,0))</f>
        <v>0</v>
      </c>
      <c r="Q10" s="7">
        <f t="shared" si="1"/>
        <v>0</v>
      </c>
      <c r="R10" s="7">
        <f t="shared" si="2"/>
        <v>0</v>
      </c>
      <c r="S10" s="7">
        <f t="shared" ref="S10:S34" si="16">P10+Q10+R10</f>
        <v>0</v>
      </c>
      <c r="T10" s="7">
        <f t="shared" ref="T10:T34" si="17">T9+AB9</f>
        <v>0</v>
      </c>
      <c r="U10" s="7">
        <f t="shared" ref="U10:V25" si="18">+U9+AC9</f>
        <v>0</v>
      </c>
      <c r="V10" s="7">
        <f t="shared" si="18"/>
        <v>0</v>
      </c>
      <c r="W10" s="7">
        <f t="shared" si="3"/>
        <v>0</v>
      </c>
      <c r="X10" s="8">
        <f t="shared" si="4"/>
        <v>0</v>
      </c>
      <c r="Y10" s="8">
        <f t="shared" si="5"/>
        <v>0</v>
      </c>
      <c r="Z10" s="8">
        <f t="shared" si="6"/>
        <v>0</v>
      </c>
      <c r="AA10" s="27">
        <f t="shared" si="7"/>
        <v>0</v>
      </c>
      <c r="AB10" s="7">
        <f t="shared" ref="AB10:AD34" si="19">IF(X10&gt;0,X10,0)</f>
        <v>0</v>
      </c>
      <c r="AC10" s="7">
        <f t="shared" si="19"/>
        <v>0</v>
      </c>
      <c r="AD10" s="7">
        <f t="shared" si="19"/>
        <v>0</v>
      </c>
      <c r="AE10" s="7">
        <f t="shared" ref="AE10:AE34" si="20">AB10+AC10+AD10</f>
        <v>0</v>
      </c>
      <c r="AG10" s="7">
        <f t="shared" si="8"/>
        <v>76.92</v>
      </c>
      <c r="AI10" s="7">
        <f t="shared" si="9"/>
        <v>884.61846153846159</v>
      </c>
    </row>
    <row r="11" spans="1:35" x14ac:dyDescent="0.25">
      <c r="A11" s="28"/>
      <c r="B11" s="22">
        <v>3</v>
      </c>
      <c r="C11" s="29">
        <f t="shared" si="10"/>
        <v>961.53846153846155</v>
      </c>
      <c r="D11" s="30">
        <f t="shared" ref="D11:D12" si="21">D10+C10</f>
        <v>1923.0769230769231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25000</v>
      </c>
      <c r="N11" s="7">
        <f t="shared" si="14"/>
        <v>25000</v>
      </c>
      <c r="O11" s="7">
        <f t="shared" si="0"/>
        <v>25000</v>
      </c>
      <c r="P11" s="7">
        <f t="shared" si="15"/>
        <v>0</v>
      </c>
      <c r="Q11" s="7">
        <f t="shared" si="1"/>
        <v>0</v>
      </c>
      <c r="R11" s="7">
        <f t="shared" si="2"/>
        <v>0</v>
      </c>
      <c r="S11" s="7">
        <f t="shared" si="16"/>
        <v>0</v>
      </c>
      <c r="T11" s="7">
        <f t="shared" si="17"/>
        <v>0</v>
      </c>
      <c r="U11" s="7">
        <f t="shared" si="18"/>
        <v>0</v>
      </c>
      <c r="V11" s="7">
        <f t="shared" si="18"/>
        <v>0</v>
      </c>
      <c r="W11" s="7">
        <f t="shared" si="3"/>
        <v>0</v>
      </c>
      <c r="X11" s="8">
        <f t="shared" si="4"/>
        <v>0</v>
      </c>
      <c r="Y11" s="8">
        <f t="shared" si="5"/>
        <v>0</v>
      </c>
      <c r="Z11" s="8">
        <f t="shared" si="6"/>
        <v>0</v>
      </c>
      <c r="AA11" s="27">
        <f t="shared" si="7"/>
        <v>0</v>
      </c>
      <c r="AB11" s="7">
        <f t="shared" si="19"/>
        <v>0</v>
      </c>
      <c r="AC11" s="7">
        <f t="shared" si="19"/>
        <v>0</v>
      </c>
      <c r="AD11" s="7">
        <f t="shared" si="19"/>
        <v>0</v>
      </c>
      <c r="AE11" s="7">
        <f t="shared" si="20"/>
        <v>0</v>
      </c>
      <c r="AG11" s="7">
        <f t="shared" si="8"/>
        <v>76.92</v>
      </c>
      <c r="AI11" s="7">
        <f t="shared" si="9"/>
        <v>884.61846153846159</v>
      </c>
    </row>
    <row r="12" spans="1:35" x14ac:dyDescent="0.25">
      <c r="A12" s="28"/>
      <c r="B12" s="22">
        <v>4</v>
      </c>
      <c r="C12" s="29">
        <f t="shared" si="10"/>
        <v>961.53846153846155</v>
      </c>
      <c r="D12" s="30">
        <f t="shared" si="21"/>
        <v>2884.6153846153848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25000</v>
      </c>
      <c r="N12" s="7">
        <f t="shared" si="14"/>
        <v>25000</v>
      </c>
      <c r="O12" s="7">
        <f t="shared" si="0"/>
        <v>25000</v>
      </c>
      <c r="P12" s="7">
        <f t="shared" si="15"/>
        <v>0</v>
      </c>
      <c r="Q12" s="7">
        <f t="shared" si="1"/>
        <v>0</v>
      </c>
      <c r="R12" s="7">
        <f t="shared" si="2"/>
        <v>0</v>
      </c>
      <c r="S12" s="7">
        <f t="shared" si="16"/>
        <v>0</v>
      </c>
      <c r="T12" s="7">
        <f t="shared" si="17"/>
        <v>0</v>
      </c>
      <c r="U12" s="7">
        <f t="shared" si="18"/>
        <v>0</v>
      </c>
      <c r="V12" s="7">
        <f t="shared" si="18"/>
        <v>0</v>
      </c>
      <c r="W12" s="7">
        <f t="shared" si="3"/>
        <v>0</v>
      </c>
      <c r="X12" s="8">
        <f t="shared" si="4"/>
        <v>0</v>
      </c>
      <c r="Y12" s="8">
        <f t="shared" si="5"/>
        <v>0</v>
      </c>
      <c r="Z12" s="8">
        <f t="shared" si="6"/>
        <v>0</v>
      </c>
      <c r="AA12" s="27">
        <f t="shared" si="7"/>
        <v>0</v>
      </c>
      <c r="AB12" s="7">
        <f t="shared" si="19"/>
        <v>0</v>
      </c>
      <c r="AC12" s="7">
        <f t="shared" si="19"/>
        <v>0</v>
      </c>
      <c r="AD12" s="7">
        <f t="shared" si="19"/>
        <v>0</v>
      </c>
      <c r="AE12" s="7">
        <f t="shared" si="20"/>
        <v>0</v>
      </c>
      <c r="AG12" s="7">
        <f t="shared" si="8"/>
        <v>76.92</v>
      </c>
      <c r="AI12" s="7">
        <f t="shared" si="9"/>
        <v>884.61846153846159</v>
      </c>
    </row>
    <row r="13" spans="1:35" x14ac:dyDescent="0.25">
      <c r="A13" s="28"/>
      <c r="B13" s="22">
        <v>5</v>
      </c>
      <c r="C13" s="29">
        <f t="shared" si="10"/>
        <v>961.53846153846155</v>
      </c>
      <c r="D13" s="35">
        <f>D12+C12</f>
        <v>3846.1538461538462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25000</v>
      </c>
      <c r="N13" s="7">
        <f t="shared" si="14"/>
        <v>25000</v>
      </c>
      <c r="O13" s="7">
        <f t="shared" si="0"/>
        <v>25000</v>
      </c>
      <c r="P13" s="7">
        <f t="shared" si="15"/>
        <v>0</v>
      </c>
      <c r="Q13" s="7">
        <f t="shared" si="1"/>
        <v>0</v>
      </c>
      <c r="R13" s="7">
        <f t="shared" si="2"/>
        <v>0</v>
      </c>
      <c r="S13" s="7">
        <f t="shared" si="16"/>
        <v>0</v>
      </c>
      <c r="T13" s="7">
        <f t="shared" si="17"/>
        <v>0</v>
      </c>
      <c r="U13" s="7">
        <f t="shared" si="18"/>
        <v>0</v>
      </c>
      <c r="V13" s="7">
        <f t="shared" si="18"/>
        <v>0</v>
      </c>
      <c r="W13" s="7">
        <f t="shared" si="3"/>
        <v>0</v>
      </c>
      <c r="X13" s="8">
        <f t="shared" si="4"/>
        <v>0</v>
      </c>
      <c r="Y13" s="8">
        <f t="shared" si="5"/>
        <v>0</v>
      </c>
      <c r="Z13" s="8">
        <f t="shared" si="6"/>
        <v>0</v>
      </c>
      <c r="AA13" s="27">
        <f t="shared" si="7"/>
        <v>0</v>
      </c>
      <c r="AB13" s="7">
        <f t="shared" si="19"/>
        <v>0</v>
      </c>
      <c r="AC13" s="7">
        <f t="shared" si="19"/>
        <v>0</v>
      </c>
      <c r="AD13" s="7">
        <f t="shared" si="19"/>
        <v>0</v>
      </c>
      <c r="AE13" s="7">
        <f t="shared" si="20"/>
        <v>0</v>
      </c>
      <c r="AG13" s="7">
        <f t="shared" si="8"/>
        <v>76.92</v>
      </c>
      <c r="AI13" s="7">
        <f t="shared" si="9"/>
        <v>884.61846153846159</v>
      </c>
    </row>
    <row r="14" spans="1:35" x14ac:dyDescent="0.25">
      <c r="A14" s="28"/>
      <c r="B14" s="22">
        <v>6</v>
      </c>
      <c r="C14" s="29">
        <f t="shared" si="10"/>
        <v>961.53846153846155</v>
      </c>
      <c r="D14" s="35">
        <f>D13+C13</f>
        <v>4807.6923076923076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25000</v>
      </c>
      <c r="N14" s="7">
        <f t="shared" si="14"/>
        <v>25000</v>
      </c>
      <c r="O14" s="7">
        <f t="shared" si="0"/>
        <v>25000</v>
      </c>
      <c r="P14" s="7">
        <f t="shared" si="15"/>
        <v>0</v>
      </c>
      <c r="Q14" s="7">
        <f t="shared" si="1"/>
        <v>0</v>
      </c>
      <c r="R14" s="7">
        <f t="shared" si="2"/>
        <v>0</v>
      </c>
      <c r="S14" s="7">
        <f t="shared" si="16"/>
        <v>0</v>
      </c>
      <c r="T14" s="7">
        <f t="shared" si="17"/>
        <v>0</v>
      </c>
      <c r="U14" s="7">
        <f t="shared" si="18"/>
        <v>0</v>
      </c>
      <c r="V14" s="7">
        <f t="shared" si="18"/>
        <v>0</v>
      </c>
      <c r="W14" s="7">
        <f t="shared" si="3"/>
        <v>0</v>
      </c>
      <c r="X14" s="8">
        <f t="shared" si="4"/>
        <v>0</v>
      </c>
      <c r="Y14" s="8">
        <f t="shared" si="5"/>
        <v>0</v>
      </c>
      <c r="Z14" s="8">
        <f t="shared" si="6"/>
        <v>0</v>
      </c>
      <c r="AA14" s="27">
        <f t="shared" si="7"/>
        <v>0</v>
      </c>
      <c r="AB14" s="7">
        <f t="shared" si="19"/>
        <v>0</v>
      </c>
      <c r="AC14" s="7">
        <f t="shared" si="19"/>
        <v>0</v>
      </c>
      <c r="AD14" s="7">
        <f t="shared" si="19"/>
        <v>0</v>
      </c>
      <c r="AE14" s="7">
        <f t="shared" si="20"/>
        <v>0</v>
      </c>
      <c r="AG14" s="7">
        <f t="shared" si="8"/>
        <v>76.92</v>
      </c>
      <c r="AI14" s="7">
        <f t="shared" si="9"/>
        <v>884.61846153846159</v>
      </c>
    </row>
    <row r="15" spans="1:35" x14ac:dyDescent="0.25">
      <c r="A15" s="28"/>
      <c r="B15" s="22">
        <v>7</v>
      </c>
      <c r="C15" s="29">
        <f t="shared" si="10"/>
        <v>961.53846153846155</v>
      </c>
      <c r="D15" s="35">
        <f>D14+C14</f>
        <v>5769.2307692307695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25000</v>
      </c>
      <c r="N15" s="7">
        <f t="shared" si="14"/>
        <v>25000</v>
      </c>
      <c r="O15" s="7">
        <f t="shared" si="0"/>
        <v>25000</v>
      </c>
      <c r="P15" s="7">
        <f t="shared" si="15"/>
        <v>0</v>
      </c>
      <c r="Q15" s="7">
        <f t="shared" si="1"/>
        <v>0</v>
      </c>
      <c r="R15" s="7">
        <f t="shared" si="2"/>
        <v>0</v>
      </c>
      <c r="S15" s="7">
        <f t="shared" si="16"/>
        <v>0</v>
      </c>
      <c r="T15" s="7">
        <f t="shared" si="17"/>
        <v>0</v>
      </c>
      <c r="U15" s="7">
        <f t="shared" si="18"/>
        <v>0</v>
      </c>
      <c r="V15" s="7">
        <f t="shared" si="18"/>
        <v>0</v>
      </c>
      <c r="W15" s="7">
        <f t="shared" si="3"/>
        <v>0</v>
      </c>
      <c r="X15" s="8">
        <f t="shared" si="4"/>
        <v>0</v>
      </c>
      <c r="Y15" s="8">
        <f t="shared" si="5"/>
        <v>0</v>
      </c>
      <c r="Z15" s="8">
        <f t="shared" si="6"/>
        <v>0</v>
      </c>
      <c r="AA15" s="27">
        <f t="shared" si="7"/>
        <v>0</v>
      </c>
      <c r="AB15" s="7">
        <f t="shared" si="19"/>
        <v>0</v>
      </c>
      <c r="AC15" s="7">
        <f t="shared" si="19"/>
        <v>0</v>
      </c>
      <c r="AD15" s="7">
        <f t="shared" si="19"/>
        <v>0</v>
      </c>
      <c r="AE15" s="7">
        <f t="shared" si="20"/>
        <v>0</v>
      </c>
      <c r="AG15" s="7">
        <f t="shared" si="8"/>
        <v>76.92</v>
      </c>
      <c r="AI15" s="7">
        <f t="shared" si="9"/>
        <v>884.61846153846159</v>
      </c>
    </row>
    <row r="16" spans="1:35" x14ac:dyDescent="0.25">
      <c r="A16" s="28"/>
      <c r="B16" s="22">
        <v>8</v>
      </c>
      <c r="C16" s="29">
        <f t="shared" si="10"/>
        <v>961.53846153846155</v>
      </c>
      <c r="D16" s="35">
        <f>D15+C15</f>
        <v>6730.7692307692314</v>
      </c>
      <c r="E16" s="31"/>
      <c r="F16" s="31"/>
      <c r="G16" s="32">
        <f t="shared" si="11"/>
        <v>0</v>
      </c>
      <c r="H16" s="33">
        <v>100000</v>
      </c>
      <c r="I16" s="30">
        <f t="shared" si="24"/>
        <v>0</v>
      </c>
      <c r="J16" s="30">
        <f t="shared" si="12"/>
        <v>100000</v>
      </c>
      <c r="K16" s="21">
        <f t="shared" si="22"/>
        <v>26</v>
      </c>
      <c r="L16" s="34">
        <f t="shared" si="23"/>
        <v>8</v>
      </c>
      <c r="M16" s="34">
        <f t="shared" si="13"/>
        <v>25000</v>
      </c>
      <c r="N16" s="7">
        <f t="shared" si="14"/>
        <v>25000</v>
      </c>
      <c r="O16" s="7">
        <f t="shared" si="0"/>
        <v>125000</v>
      </c>
      <c r="P16" s="7">
        <f t="shared" si="15"/>
        <v>0</v>
      </c>
      <c r="Q16" s="7">
        <f t="shared" si="1"/>
        <v>0</v>
      </c>
      <c r="R16" s="7">
        <f t="shared" si="2"/>
        <v>0</v>
      </c>
      <c r="S16" s="7">
        <f t="shared" si="16"/>
        <v>0</v>
      </c>
      <c r="T16" s="7">
        <f t="shared" si="17"/>
        <v>0</v>
      </c>
      <c r="U16" s="7">
        <f t="shared" si="18"/>
        <v>0</v>
      </c>
      <c r="V16" s="7">
        <f t="shared" si="18"/>
        <v>0</v>
      </c>
      <c r="W16" s="7">
        <f t="shared" si="3"/>
        <v>0</v>
      </c>
      <c r="X16" s="8">
        <f t="shared" si="4"/>
        <v>18600</v>
      </c>
      <c r="Y16" s="8">
        <f t="shared" si="5"/>
        <v>0</v>
      </c>
      <c r="Z16" s="8">
        <f t="shared" si="6"/>
        <v>0</v>
      </c>
      <c r="AA16" s="27">
        <f t="shared" si="7"/>
        <v>18600</v>
      </c>
      <c r="AB16" s="7">
        <f t="shared" si="19"/>
        <v>18600</v>
      </c>
      <c r="AC16" s="7">
        <f t="shared" si="19"/>
        <v>0</v>
      </c>
      <c r="AD16" s="7">
        <f t="shared" si="19"/>
        <v>0</v>
      </c>
      <c r="AE16" s="7">
        <f t="shared" si="20"/>
        <v>18600</v>
      </c>
      <c r="AG16" s="7">
        <f t="shared" si="8"/>
        <v>76.92</v>
      </c>
      <c r="AI16" s="7">
        <f t="shared" si="9"/>
        <v>82284.61846153847</v>
      </c>
    </row>
    <row r="17" spans="1:35" x14ac:dyDescent="0.25">
      <c r="A17" s="28"/>
      <c r="B17" s="22">
        <v>9</v>
      </c>
      <c r="C17" s="29">
        <f t="shared" si="10"/>
        <v>961.53846153846155</v>
      </c>
      <c r="D17" s="35">
        <f t="shared" ref="D17:D34" si="25">D16+C16</f>
        <v>7692.3076923076933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100000</v>
      </c>
      <c r="K17" s="21">
        <f t="shared" si="22"/>
        <v>26</v>
      </c>
      <c r="L17" s="34">
        <f t="shared" si="23"/>
        <v>9</v>
      </c>
      <c r="M17" s="34">
        <f t="shared" si="13"/>
        <v>25000</v>
      </c>
      <c r="N17" s="7">
        <f t="shared" si="14"/>
        <v>25000</v>
      </c>
      <c r="O17" s="7">
        <f t="shared" si="0"/>
        <v>125000</v>
      </c>
      <c r="P17" s="7">
        <f t="shared" si="15"/>
        <v>0</v>
      </c>
      <c r="Q17" s="7">
        <f t="shared" si="1"/>
        <v>0</v>
      </c>
      <c r="R17" s="7">
        <f t="shared" si="2"/>
        <v>0</v>
      </c>
      <c r="S17" s="7">
        <f t="shared" si="16"/>
        <v>0</v>
      </c>
      <c r="T17" s="7">
        <f t="shared" si="17"/>
        <v>18600</v>
      </c>
      <c r="U17" s="7">
        <f t="shared" si="18"/>
        <v>0</v>
      </c>
      <c r="V17" s="7">
        <f t="shared" si="18"/>
        <v>0</v>
      </c>
      <c r="W17" s="7">
        <f t="shared" si="3"/>
        <v>18600</v>
      </c>
      <c r="X17" s="8">
        <f t="shared" si="4"/>
        <v>0</v>
      </c>
      <c r="Y17" s="8">
        <f t="shared" si="5"/>
        <v>0</v>
      </c>
      <c r="Z17" s="8">
        <f t="shared" si="6"/>
        <v>0</v>
      </c>
      <c r="AA17" s="27">
        <f t="shared" si="7"/>
        <v>0</v>
      </c>
      <c r="AB17" s="7">
        <f t="shared" si="19"/>
        <v>0</v>
      </c>
      <c r="AC17" s="7">
        <f t="shared" si="19"/>
        <v>0</v>
      </c>
      <c r="AD17" s="7">
        <f t="shared" si="19"/>
        <v>0</v>
      </c>
      <c r="AE17" s="7">
        <f t="shared" si="20"/>
        <v>0</v>
      </c>
      <c r="AG17" s="7">
        <f t="shared" si="8"/>
        <v>76.92</v>
      </c>
      <c r="AI17" s="7">
        <f t="shared" si="9"/>
        <v>884.61846153846159</v>
      </c>
    </row>
    <row r="18" spans="1:35" x14ac:dyDescent="0.25">
      <c r="A18" s="28"/>
      <c r="B18" s="22">
        <v>10</v>
      </c>
      <c r="C18" s="29">
        <f t="shared" si="10"/>
        <v>961.53846153846155</v>
      </c>
      <c r="D18" s="35">
        <f t="shared" si="25"/>
        <v>8653.8461538461543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100000</v>
      </c>
      <c r="K18" s="21">
        <f t="shared" si="22"/>
        <v>26</v>
      </c>
      <c r="L18" s="34">
        <f t="shared" si="23"/>
        <v>10</v>
      </c>
      <c r="M18" s="34">
        <f t="shared" si="13"/>
        <v>25000</v>
      </c>
      <c r="N18" s="7">
        <f t="shared" si="14"/>
        <v>25000</v>
      </c>
      <c r="O18" s="7">
        <f t="shared" si="0"/>
        <v>125000</v>
      </c>
      <c r="P18" s="7">
        <f t="shared" si="15"/>
        <v>0</v>
      </c>
      <c r="Q18" s="7">
        <f t="shared" si="1"/>
        <v>0</v>
      </c>
      <c r="R18" s="7">
        <f t="shared" si="2"/>
        <v>0</v>
      </c>
      <c r="S18" s="7">
        <f t="shared" si="16"/>
        <v>0</v>
      </c>
      <c r="T18" s="7">
        <f t="shared" si="17"/>
        <v>18600</v>
      </c>
      <c r="U18" s="7">
        <f t="shared" si="18"/>
        <v>0</v>
      </c>
      <c r="V18" s="7">
        <f t="shared" si="18"/>
        <v>0</v>
      </c>
      <c r="W18" s="7">
        <f t="shared" si="3"/>
        <v>18600</v>
      </c>
      <c r="X18" s="8">
        <f t="shared" si="4"/>
        <v>0</v>
      </c>
      <c r="Y18" s="8">
        <f t="shared" si="5"/>
        <v>0</v>
      </c>
      <c r="Z18" s="8">
        <f t="shared" si="6"/>
        <v>0</v>
      </c>
      <c r="AA18" s="27">
        <f t="shared" si="7"/>
        <v>0</v>
      </c>
      <c r="AB18" s="7">
        <f t="shared" si="19"/>
        <v>0</v>
      </c>
      <c r="AC18" s="7">
        <f t="shared" si="19"/>
        <v>0</v>
      </c>
      <c r="AD18" s="7">
        <f t="shared" si="19"/>
        <v>0</v>
      </c>
      <c r="AE18" s="7">
        <f t="shared" si="20"/>
        <v>0</v>
      </c>
      <c r="AG18" s="7">
        <f t="shared" si="8"/>
        <v>76.92</v>
      </c>
      <c r="AI18" s="7">
        <f t="shared" si="9"/>
        <v>884.61846153846159</v>
      </c>
    </row>
    <row r="19" spans="1:35" s="21" customFormat="1" x14ac:dyDescent="0.25">
      <c r="A19" s="28"/>
      <c r="B19" s="22">
        <v>11</v>
      </c>
      <c r="C19" s="29">
        <f t="shared" si="10"/>
        <v>961.53846153846155</v>
      </c>
      <c r="D19" s="35">
        <f t="shared" si="25"/>
        <v>9615.3846153846152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100000</v>
      </c>
      <c r="K19" s="21">
        <f t="shared" si="22"/>
        <v>26</v>
      </c>
      <c r="L19" s="34">
        <f t="shared" si="23"/>
        <v>11</v>
      </c>
      <c r="M19" s="34">
        <f t="shared" si="13"/>
        <v>25000</v>
      </c>
      <c r="N19" s="34">
        <f t="shared" si="14"/>
        <v>25000</v>
      </c>
      <c r="O19" s="7">
        <f t="shared" si="0"/>
        <v>125000</v>
      </c>
      <c r="P19" s="7">
        <f t="shared" si="15"/>
        <v>0</v>
      </c>
      <c r="Q19" s="7">
        <f t="shared" si="1"/>
        <v>0</v>
      </c>
      <c r="R19" s="7">
        <f t="shared" si="2"/>
        <v>0</v>
      </c>
      <c r="S19" s="7">
        <f t="shared" si="16"/>
        <v>0</v>
      </c>
      <c r="T19" s="34">
        <f t="shared" si="17"/>
        <v>18600</v>
      </c>
      <c r="U19" s="34">
        <f t="shared" si="18"/>
        <v>0</v>
      </c>
      <c r="V19" s="7">
        <f t="shared" si="18"/>
        <v>0</v>
      </c>
      <c r="W19" s="34">
        <f t="shared" si="3"/>
        <v>18600</v>
      </c>
      <c r="X19" s="8">
        <f t="shared" si="4"/>
        <v>0</v>
      </c>
      <c r="Y19" s="36">
        <f t="shared" si="5"/>
        <v>0</v>
      </c>
      <c r="Z19" s="8">
        <f t="shared" si="6"/>
        <v>0</v>
      </c>
      <c r="AA19" s="27">
        <f t="shared" si="7"/>
        <v>0</v>
      </c>
      <c r="AB19" s="34">
        <f t="shared" si="19"/>
        <v>0</v>
      </c>
      <c r="AC19" s="34">
        <f t="shared" si="19"/>
        <v>0</v>
      </c>
      <c r="AD19" s="7">
        <f t="shared" si="19"/>
        <v>0</v>
      </c>
      <c r="AE19" s="7">
        <f t="shared" si="20"/>
        <v>0</v>
      </c>
      <c r="AG19" s="34">
        <f t="shared" si="8"/>
        <v>76.92</v>
      </c>
      <c r="AH19" s="34"/>
      <c r="AI19" s="7">
        <f t="shared" si="9"/>
        <v>884.61846153846159</v>
      </c>
    </row>
    <row r="20" spans="1:35" x14ac:dyDescent="0.25">
      <c r="A20" s="28"/>
      <c r="B20" s="22">
        <v>12</v>
      </c>
      <c r="C20" s="29">
        <f t="shared" si="10"/>
        <v>961.53846153846155</v>
      </c>
      <c r="D20" s="35">
        <f t="shared" si="25"/>
        <v>10576.923076923076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100000</v>
      </c>
      <c r="K20" s="21">
        <f t="shared" si="22"/>
        <v>26</v>
      </c>
      <c r="L20" s="34">
        <f t="shared" si="23"/>
        <v>12</v>
      </c>
      <c r="M20" s="34">
        <f t="shared" si="13"/>
        <v>25000</v>
      </c>
      <c r="N20" s="7">
        <f t="shared" si="14"/>
        <v>25000</v>
      </c>
      <c r="O20" s="7">
        <f t="shared" si="0"/>
        <v>125000</v>
      </c>
      <c r="P20" s="7">
        <f t="shared" si="15"/>
        <v>0</v>
      </c>
      <c r="Q20" s="7">
        <f t="shared" si="1"/>
        <v>0</v>
      </c>
      <c r="R20" s="7">
        <f t="shared" si="2"/>
        <v>0</v>
      </c>
      <c r="S20" s="7">
        <f t="shared" si="16"/>
        <v>0</v>
      </c>
      <c r="T20" s="7">
        <f t="shared" si="17"/>
        <v>18600</v>
      </c>
      <c r="U20" s="7">
        <f t="shared" si="18"/>
        <v>0</v>
      </c>
      <c r="V20" s="7">
        <f t="shared" si="18"/>
        <v>0</v>
      </c>
      <c r="W20" s="7">
        <f t="shared" si="3"/>
        <v>18600</v>
      </c>
      <c r="X20" s="8">
        <f t="shared" si="4"/>
        <v>0</v>
      </c>
      <c r="Y20" s="8">
        <f t="shared" si="5"/>
        <v>0</v>
      </c>
      <c r="Z20" s="8">
        <f t="shared" si="6"/>
        <v>0</v>
      </c>
      <c r="AA20" s="27">
        <f t="shared" si="7"/>
        <v>0</v>
      </c>
      <c r="AB20" s="7">
        <f t="shared" si="19"/>
        <v>0</v>
      </c>
      <c r="AC20" s="7">
        <f t="shared" si="19"/>
        <v>0</v>
      </c>
      <c r="AD20" s="7">
        <f t="shared" si="19"/>
        <v>0</v>
      </c>
      <c r="AE20" s="7">
        <f t="shared" si="20"/>
        <v>0</v>
      </c>
      <c r="AG20" s="7">
        <f t="shared" si="8"/>
        <v>76.92</v>
      </c>
      <c r="AI20" s="7">
        <f t="shared" si="9"/>
        <v>884.61846153846159</v>
      </c>
    </row>
    <row r="21" spans="1:35" x14ac:dyDescent="0.25">
      <c r="A21" s="28"/>
      <c r="B21" s="22">
        <v>13</v>
      </c>
      <c r="C21" s="29">
        <f t="shared" si="10"/>
        <v>961.53846153846155</v>
      </c>
      <c r="D21" s="35">
        <f t="shared" si="25"/>
        <v>11538.461538461537</v>
      </c>
      <c r="E21" s="31"/>
      <c r="F21" s="31"/>
      <c r="G21" s="32">
        <f t="shared" si="11"/>
        <v>0</v>
      </c>
      <c r="H21" s="33"/>
      <c r="I21" s="30">
        <f t="shared" si="24"/>
        <v>0</v>
      </c>
      <c r="J21" s="30">
        <f t="shared" si="12"/>
        <v>100000</v>
      </c>
      <c r="K21" s="21">
        <f t="shared" si="22"/>
        <v>26</v>
      </c>
      <c r="L21" s="34">
        <f t="shared" si="23"/>
        <v>13</v>
      </c>
      <c r="M21" s="34">
        <f t="shared" si="13"/>
        <v>25000</v>
      </c>
      <c r="N21" s="7">
        <f t="shared" si="14"/>
        <v>25000</v>
      </c>
      <c r="O21" s="7">
        <f t="shared" si="0"/>
        <v>125000</v>
      </c>
      <c r="P21" s="7">
        <f t="shared" si="15"/>
        <v>0</v>
      </c>
      <c r="Q21" s="7">
        <f t="shared" si="1"/>
        <v>0</v>
      </c>
      <c r="R21" s="7">
        <f t="shared" si="2"/>
        <v>0</v>
      </c>
      <c r="S21" s="7">
        <f t="shared" si="16"/>
        <v>0</v>
      </c>
      <c r="T21" s="7">
        <f t="shared" si="17"/>
        <v>18600</v>
      </c>
      <c r="U21" s="7">
        <f t="shared" si="18"/>
        <v>0</v>
      </c>
      <c r="V21" s="7">
        <f t="shared" si="18"/>
        <v>0</v>
      </c>
      <c r="W21" s="7">
        <f t="shared" si="3"/>
        <v>18600</v>
      </c>
      <c r="X21" s="8">
        <f t="shared" si="4"/>
        <v>0</v>
      </c>
      <c r="Y21" s="8">
        <f t="shared" si="5"/>
        <v>0</v>
      </c>
      <c r="Z21" s="8">
        <f t="shared" si="6"/>
        <v>0</v>
      </c>
      <c r="AA21" s="27">
        <f t="shared" si="7"/>
        <v>0</v>
      </c>
      <c r="AB21" s="7">
        <f t="shared" si="19"/>
        <v>0</v>
      </c>
      <c r="AC21" s="7">
        <f t="shared" si="19"/>
        <v>0</v>
      </c>
      <c r="AD21" s="7">
        <f t="shared" si="19"/>
        <v>0</v>
      </c>
      <c r="AE21" s="7">
        <f t="shared" si="20"/>
        <v>0</v>
      </c>
      <c r="AG21" s="7">
        <f t="shared" si="8"/>
        <v>76.92</v>
      </c>
      <c r="AI21" s="7">
        <f t="shared" si="9"/>
        <v>884.61846153846159</v>
      </c>
    </row>
    <row r="22" spans="1:35" x14ac:dyDescent="0.25">
      <c r="A22" s="28"/>
      <c r="B22" s="22">
        <v>14</v>
      </c>
      <c r="C22" s="29">
        <f t="shared" si="10"/>
        <v>961.53846153846155</v>
      </c>
      <c r="D22" s="35">
        <f t="shared" si="25"/>
        <v>12499.999999999998</v>
      </c>
      <c r="E22" s="33"/>
      <c r="F22" s="31"/>
      <c r="G22" s="32">
        <f t="shared" si="11"/>
        <v>0</v>
      </c>
      <c r="H22" s="33"/>
      <c r="I22" s="30">
        <f t="shared" si="24"/>
        <v>0</v>
      </c>
      <c r="J22" s="30">
        <f t="shared" si="12"/>
        <v>100000</v>
      </c>
      <c r="K22" s="21">
        <f t="shared" si="22"/>
        <v>26</v>
      </c>
      <c r="L22" s="34">
        <f t="shared" si="23"/>
        <v>14</v>
      </c>
      <c r="M22" s="34">
        <f t="shared" si="13"/>
        <v>25000</v>
      </c>
      <c r="N22" s="7">
        <f t="shared" si="14"/>
        <v>25000</v>
      </c>
      <c r="O22" s="7">
        <f t="shared" si="0"/>
        <v>125000</v>
      </c>
      <c r="P22" s="7">
        <f t="shared" si="15"/>
        <v>0</v>
      </c>
      <c r="Q22" s="7">
        <f t="shared" si="1"/>
        <v>0</v>
      </c>
      <c r="R22" s="7">
        <f t="shared" si="2"/>
        <v>0</v>
      </c>
      <c r="S22" s="7">
        <f t="shared" si="16"/>
        <v>0</v>
      </c>
      <c r="T22" s="7">
        <f t="shared" si="17"/>
        <v>18600</v>
      </c>
      <c r="U22" s="7">
        <f t="shared" si="18"/>
        <v>0</v>
      </c>
      <c r="V22" s="7">
        <f t="shared" si="18"/>
        <v>0</v>
      </c>
      <c r="W22" s="7">
        <f t="shared" si="3"/>
        <v>18600</v>
      </c>
      <c r="X22" s="8">
        <f t="shared" si="4"/>
        <v>0</v>
      </c>
      <c r="Y22" s="8">
        <f t="shared" si="5"/>
        <v>0</v>
      </c>
      <c r="Z22" s="8">
        <f t="shared" si="6"/>
        <v>0</v>
      </c>
      <c r="AA22" s="27">
        <f t="shared" si="7"/>
        <v>0</v>
      </c>
      <c r="AB22" s="7">
        <f t="shared" si="19"/>
        <v>0</v>
      </c>
      <c r="AC22" s="7">
        <f t="shared" si="19"/>
        <v>0</v>
      </c>
      <c r="AD22" s="7">
        <f t="shared" si="19"/>
        <v>0</v>
      </c>
      <c r="AE22" s="7">
        <f t="shared" si="20"/>
        <v>0</v>
      </c>
      <c r="AG22" s="7">
        <f t="shared" si="8"/>
        <v>76.92</v>
      </c>
      <c r="AI22" s="7">
        <f t="shared" si="9"/>
        <v>884.61846153846159</v>
      </c>
    </row>
    <row r="23" spans="1:35" x14ac:dyDescent="0.25">
      <c r="A23" s="28"/>
      <c r="B23" s="22">
        <v>15</v>
      </c>
      <c r="C23" s="29">
        <f t="shared" si="10"/>
        <v>961.53846153846155</v>
      </c>
      <c r="D23" s="35">
        <f t="shared" si="25"/>
        <v>13461.538461538459</v>
      </c>
      <c r="E23" s="31"/>
      <c r="F23" s="31"/>
      <c r="G23" s="32">
        <f t="shared" si="11"/>
        <v>0</v>
      </c>
      <c r="H23" s="33"/>
      <c r="I23" s="30">
        <f t="shared" si="24"/>
        <v>0</v>
      </c>
      <c r="J23" s="30">
        <f t="shared" si="12"/>
        <v>100000</v>
      </c>
      <c r="K23" s="21">
        <f t="shared" si="22"/>
        <v>26</v>
      </c>
      <c r="L23" s="34">
        <f t="shared" si="23"/>
        <v>15</v>
      </c>
      <c r="M23" s="34">
        <f t="shared" si="13"/>
        <v>25000</v>
      </c>
      <c r="N23" s="7">
        <f t="shared" si="14"/>
        <v>25000</v>
      </c>
      <c r="O23" s="7">
        <f t="shared" si="0"/>
        <v>125000</v>
      </c>
      <c r="P23" s="7">
        <f t="shared" si="15"/>
        <v>0</v>
      </c>
      <c r="Q23" s="7">
        <f t="shared" si="1"/>
        <v>0</v>
      </c>
      <c r="R23" s="7">
        <f t="shared" si="2"/>
        <v>0</v>
      </c>
      <c r="S23" s="7">
        <f t="shared" si="16"/>
        <v>0</v>
      </c>
      <c r="T23" s="7">
        <f t="shared" si="17"/>
        <v>18600</v>
      </c>
      <c r="U23" s="7">
        <f t="shared" si="18"/>
        <v>0</v>
      </c>
      <c r="V23" s="7">
        <f t="shared" si="18"/>
        <v>0</v>
      </c>
      <c r="W23" s="7">
        <f t="shared" si="3"/>
        <v>18600</v>
      </c>
      <c r="X23" s="8">
        <f t="shared" si="4"/>
        <v>0</v>
      </c>
      <c r="Y23" s="8">
        <f t="shared" si="5"/>
        <v>0</v>
      </c>
      <c r="Z23" s="8">
        <f t="shared" si="6"/>
        <v>0</v>
      </c>
      <c r="AA23" s="27">
        <f t="shared" si="7"/>
        <v>0</v>
      </c>
      <c r="AB23" s="7">
        <f t="shared" si="19"/>
        <v>0</v>
      </c>
      <c r="AC23" s="7">
        <f t="shared" si="19"/>
        <v>0</v>
      </c>
      <c r="AD23" s="7">
        <f t="shared" si="19"/>
        <v>0</v>
      </c>
      <c r="AE23" s="7">
        <f t="shared" si="20"/>
        <v>0</v>
      </c>
      <c r="AG23" s="7">
        <f t="shared" si="8"/>
        <v>76.92</v>
      </c>
      <c r="AI23" s="7">
        <f t="shared" si="9"/>
        <v>884.61846153846159</v>
      </c>
    </row>
    <row r="24" spans="1:35" x14ac:dyDescent="0.25">
      <c r="A24" s="28"/>
      <c r="B24" s="22">
        <v>16</v>
      </c>
      <c r="C24" s="29">
        <f t="shared" si="10"/>
        <v>961.53846153846155</v>
      </c>
      <c r="D24" s="35">
        <f t="shared" si="25"/>
        <v>14423.07692307692</v>
      </c>
      <c r="E24" s="31"/>
      <c r="F24" s="31"/>
      <c r="G24" s="32">
        <f t="shared" si="11"/>
        <v>0</v>
      </c>
      <c r="H24" s="33"/>
      <c r="I24" s="30">
        <f t="shared" si="24"/>
        <v>0</v>
      </c>
      <c r="J24" s="30">
        <f t="shared" si="12"/>
        <v>100000</v>
      </c>
      <c r="K24" s="21">
        <f t="shared" si="22"/>
        <v>26</v>
      </c>
      <c r="L24" s="34">
        <f t="shared" si="23"/>
        <v>16</v>
      </c>
      <c r="M24" s="34">
        <f t="shared" si="13"/>
        <v>24999.999999999996</v>
      </c>
      <c r="N24" s="7">
        <f t="shared" si="14"/>
        <v>24999.999999999996</v>
      </c>
      <c r="O24" s="7">
        <f t="shared" si="0"/>
        <v>125000</v>
      </c>
      <c r="P24" s="7">
        <f t="shared" si="15"/>
        <v>0</v>
      </c>
      <c r="Q24" s="7">
        <f t="shared" si="1"/>
        <v>0</v>
      </c>
      <c r="R24" s="7">
        <f t="shared" si="2"/>
        <v>0</v>
      </c>
      <c r="S24" s="7">
        <f t="shared" si="16"/>
        <v>0</v>
      </c>
      <c r="T24" s="7">
        <f t="shared" si="17"/>
        <v>18600</v>
      </c>
      <c r="U24" s="7">
        <f t="shared" si="18"/>
        <v>0</v>
      </c>
      <c r="V24" s="7">
        <f t="shared" si="18"/>
        <v>0</v>
      </c>
      <c r="W24" s="7">
        <f t="shared" si="3"/>
        <v>18600</v>
      </c>
      <c r="X24" s="8">
        <f t="shared" si="4"/>
        <v>0</v>
      </c>
      <c r="Y24" s="8">
        <f t="shared" si="5"/>
        <v>0</v>
      </c>
      <c r="Z24" s="8">
        <f t="shared" si="6"/>
        <v>0</v>
      </c>
      <c r="AA24" s="27">
        <f t="shared" si="7"/>
        <v>0</v>
      </c>
      <c r="AB24" s="7">
        <f t="shared" si="19"/>
        <v>0</v>
      </c>
      <c r="AC24" s="7">
        <f t="shared" si="19"/>
        <v>0</v>
      </c>
      <c r="AD24" s="7">
        <f t="shared" si="19"/>
        <v>0</v>
      </c>
      <c r="AE24" s="7">
        <f t="shared" si="20"/>
        <v>0</v>
      </c>
      <c r="AG24" s="7">
        <f t="shared" si="8"/>
        <v>76.92</v>
      </c>
      <c r="AI24" s="7">
        <f t="shared" si="9"/>
        <v>884.61846153846159</v>
      </c>
    </row>
    <row r="25" spans="1:35" x14ac:dyDescent="0.25">
      <c r="A25" s="28"/>
      <c r="B25" s="22">
        <v>17</v>
      </c>
      <c r="C25" s="29">
        <f t="shared" si="10"/>
        <v>961.53846153846155</v>
      </c>
      <c r="D25" s="35">
        <f t="shared" si="25"/>
        <v>15384.615384615381</v>
      </c>
      <c r="E25" s="31"/>
      <c r="F25" s="31"/>
      <c r="G25" s="32">
        <f t="shared" si="11"/>
        <v>0</v>
      </c>
      <c r="H25" s="33"/>
      <c r="I25" s="30">
        <f t="shared" si="24"/>
        <v>0</v>
      </c>
      <c r="J25" s="30">
        <f t="shared" si="12"/>
        <v>100000</v>
      </c>
      <c r="K25" s="21">
        <f t="shared" si="22"/>
        <v>26</v>
      </c>
      <c r="L25" s="34">
        <f t="shared" si="23"/>
        <v>17</v>
      </c>
      <c r="M25" s="34">
        <f t="shared" si="13"/>
        <v>24999.999999999996</v>
      </c>
      <c r="N25" s="7">
        <f t="shared" si="14"/>
        <v>24999.999999999996</v>
      </c>
      <c r="O25" s="7">
        <f t="shared" si="0"/>
        <v>125000</v>
      </c>
      <c r="P25" s="7">
        <f t="shared" si="15"/>
        <v>0</v>
      </c>
      <c r="Q25" s="7">
        <f t="shared" si="1"/>
        <v>0</v>
      </c>
      <c r="R25" s="7">
        <f t="shared" si="2"/>
        <v>0</v>
      </c>
      <c r="S25" s="7">
        <f t="shared" si="16"/>
        <v>0</v>
      </c>
      <c r="T25" s="7">
        <f t="shared" si="17"/>
        <v>18600</v>
      </c>
      <c r="U25" s="7">
        <f t="shared" si="18"/>
        <v>0</v>
      </c>
      <c r="V25" s="7">
        <f t="shared" si="18"/>
        <v>0</v>
      </c>
      <c r="W25" s="7">
        <f t="shared" si="3"/>
        <v>18600</v>
      </c>
      <c r="X25" s="8">
        <f t="shared" si="4"/>
        <v>0</v>
      </c>
      <c r="Y25" s="8">
        <f t="shared" si="5"/>
        <v>0</v>
      </c>
      <c r="Z25" s="8">
        <f t="shared" si="6"/>
        <v>0</v>
      </c>
      <c r="AA25" s="27">
        <f t="shared" si="7"/>
        <v>0</v>
      </c>
      <c r="AB25" s="7">
        <f t="shared" si="19"/>
        <v>0</v>
      </c>
      <c r="AC25" s="7">
        <f t="shared" si="19"/>
        <v>0</v>
      </c>
      <c r="AD25" s="7">
        <f t="shared" si="19"/>
        <v>0</v>
      </c>
      <c r="AE25" s="7">
        <f t="shared" si="20"/>
        <v>0</v>
      </c>
      <c r="AG25" s="7">
        <f t="shared" si="8"/>
        <v>76.92</v>
      </c>
      <c r="AI25" s="7">
        <f t="shared" si="9"/>
        <v>884.61846153846159</v>
      </c>
    </row>
    <row r="26" spans="1:35" x14ac:dyDescent="0.25">
      <c r="A26" s="28"/>
      <c r="B26" s="22">
        <v>18</v>
      </c>
      <c r="C26" s="29">
        <f t="shared" si="10"/>
        <v>961.53846153846155</v>
      </c>
      <c r="D26" s="35">
        <f t="shared" si="25"/>
        <v>16346.153846153842</v>
      </c>
      <c r="E26" s="31"/>
      <c r="F26" s="31"/>
      <c r="G26" s="32">
        <f t="shared" si="11"/>
        <v>0</v>
      </c>
      <c r="H26" s="33"/>
      <c r="I26" s="30">
        <f t="shared" si="24"/>
        <v>0</v>
      </c>
      <c r="J26" s="30">
        <f t="shared" si="12"/>
        <v>100000</v>
      </c>
      <c r="K26" s="21">
        <f t="shared" si="22"/>
        <v>26</v>
      </c>
      <c r="L26" s="34">
        <f t="shared" si="23"/>
        <v>18</v>
      </c>
      <c r="M26" s="34">
        <f t="shared" si="13"/>
        <v>24999.999999999996</v>
      </c>
      <c r="N26" s="7">
        <f t="shared" si="14"/>
        <v>24999.999999999996</v>
      </c>
      <c r="O26" s="7">
        <f t="shared" si="0"/>
        <v>125000</v>
      </c>
      <c r="P26" s="7">
        <f t="shared" si="15"/>
        <v>0</v>
      </c>
      <c r="Q26" s="7">
        <f t="shared" si="1"/>
        <v>0</v>
      </c>
      <c r="R26" s="7">
        <f t="shared" si="2"/>
        <v>0</v>
      </c>
      <c r="S26" s="7">
        <f t="shared" si="16"/>
        <v>0</v>
      </c>
      <c r="T26" s="7">
        <f t="shared" si="17"/>
        <v>18600</v>
      </c>
      <c r="U26" s="7">
        <f t="shared" ref="U26:V34" si="26">+U25+AC25</f>
        <v>0</v>
      </c>
      <c r="V26" s="7">
        <f t="shared" si="26"/>
        <v>0</v>
      </c>
      <c r="W26" s="7">
        <f t="shared" si="3"/>
        <v>18600</v>
      </c>
      <c r="X26" s="8">
        <f t="shared" si="4"/>
        <v>0</v>
      </c>
      <c r="Y26" s="8">
        <f t="shared" si="5"/>
        <v>0</v>
      </c>
      <c r="Z26" s="8">
        <f t="shared" si="6"/>
        <v>0</v>
      </c>
      <c r="AA26" s="27">
        <f t="shared" si="7"/>
        <v>0</v>
      </c>
      <c r="AB26" s="7">
        <f t="shared" si="19"/>
        <v>0</v>
      </c>
      <c r="AC26" s="7">
        <f t="shared" si="19"/>
        <v>0</v>
      </c>
      <c r="AD26" s="7">
        <f t="shared" si="19"/>
        <v>0</v>
      </c>
      <c r="AE26" s="7">
        <f t="shared" si="20"/>
        <v>0</v>
      </c>
      <c r="AG26" s="7">
        <f t="shared" si="8"/>
        <v>76.92</v>
      </c>
      <c r="AI26" s="7">
        <f t="shared" si="9"/>
        <v>884.61846153846159</v>
      </c>
    </row>
    <row r="27" spans="1:35" x14ac:dyDescent="0.25">
      <c r="A27" s="28"/>
      <c r="B27" s="22">
        <v>19</v>
      </c>
      <c r="C27" s="29">
        <f t="shared" si="10"/>
        <v>961.53846153846155</v>
      </c>
      <c r="D27" s="35">
        <f t="shared" si="25"/>
        <v>17307.692307692305</v>
      </c>
      <c r="E27" s="31"/>
      <c r="F27" s="31"/>
      <c r="G27" s="32">
        <f t="shared" si="11"/>
        <v>0</v>
      </c>
      <c r="H27" s="33"/>
      <c r="I27" s="30">
        <f t="shared" si="24"/>
        <v>0</v>
      </c>
      <c r="J27" s="30">
        <f t="shared" si="12"/>
        <v>100000</v>
      </c>
      <c r="K27" s="21">
        <f t="shared" si="22"/>
        <v>26</v>
      </c>
      <c r="L27" s="34">
        <f t="shared" si="23"/>
        <v>19</v>
      </c>
      <c r="M27" s="34">
        <f t="shared" si="13"/>
        <v>24999.999999999996</v>
      </c>
      <c r="N27" s="7">
        <f t="shared" si="14"/>
        <v>24999.999999999996</v>
      </c>
      <c r="O27" s="7">
        <f t="shared" si="0"/>
        <v>125000</v>
      </c>
      <c r="P27" s="7">
        <f t="shared" si="15"/>
        <v>0</v>
      </c>
      <c r="Q27" s="7">
        <f t="shared" si="1"/>
        <v>0</v>
      </c>
      <c r="R27" s="7">
        <f t="shared" si="2"/>
        <v>0</v>
      </c>
      <c r="S27" s="7">
        <f t="shared" si="16"/>
        <v>0</v>
      </c>
      <c r="T27" s="7">
        <f t="shared" si="17"/>
        <v>18600</v>
      </c>
      <c r="U27" s="7">
        <f t="shared" si="26"/>
        <v>0</v>
      </c>
      <c r="V27" s="7">
        <f t="shared" si="26"/>
        <v>0</v>
      </c>
      <c r="W27" s="7">
        <f t="shared" si="3"/>
        <v>18600</v>
      </c>
      <c r="X27" s="8">
        <f t="shared" si="4"/>
        <v>0</v>
      </c>
      <c r="Y27" s="8">
        <f t="shared" si="5"/>
        <v>0</v>
      </c>
      <c r="Z27" s="8">
        <f t="shared" si="6"/>
        <v>0</v>
      </c>
      <c r="AA27" s="27">
        <f t="shared" si="7"/>
        <v>0</v>
      </c>
      <c r="AB27" s="7">
        <f t="shared" si="19"/>
        <v>0</v>
      </c>
      <c r="AC27" s="7">
        <f t="shared" si="19"/>
        <v>0</v>
      </c>
      <c r="AD27" s="7">
        <f t="shared" si="19"/>
        <v>0</v>
      </c>
      <c r="AE27" s="7">
        <f t="shared" si="20"/>
        <v>0</v>
      </c>
      <c r="AG27" s="7">
        <f t="shared" si="8"/>
        <v>76.92</v>
      </c>
      <c r="AI27" s="7">
        <f t="shared" si="9"/>
        <v>884.61846153846159</v>
      </c>
    </row>
    <row r="28" spans="1:35" x14ac:dyDescent="0.25">
      <c r="A28" s="28"/>
      <c r="B28" s="22">
        <v>20</v>
      </c>
      <c r="C28" s="29">
        <f t="shared" si="10"/>
        <v>961.53846153846155</v>
      </c>
      <c r="D28" s="35">
        <f t="shared" si="25"/>
        <v>18269.230769230766</v>
      </c>
      <c r="E28" s="31"/>
      <c r="F28" s="31"/>
      <c r="G28" s="32">
        <f t="shared" si="11"/>
        <v>0</v>
      </c>
      <c r="H28" s="33"/>
      <c r="I28" s="30">
        <f t="shared" si="24"/>
        <v>0</v>
      </c>
      <c r="J28" s="30">
        <f t="shared" si="12"/>
        <v>100000</v>
      </c>
      <c r="K28" s="21">
        <f t="shared" si="22"/>
        <v>26</v>
      </c>
      <c r="L28" s="34">
        <f t="shared" si="23"/>
        <v>20</v>
      </c>
      <c r="M28" s="34">
        <f t="shared" si="13"/>
        <v>24999.999999999996</v>
      </c>
      <c r="N28" s="7">
        <f t="shared" si="14"/>
        <v>24999.999999999996</v>
      </c>
      <c r="O28" s="7">
        <f t="shared" si="0"/>
        <v>125000</v>
      </c>
      <c r="P28" s="7">
        <f t="shared" si="15"/>
        <v>0</v>
      </c>
      <c r="Q28" s="7">
        <f t="shared" si="1"/>
        <v>0</v>
      </c>
      <c r="R28" s="7">
        <f t="shared" si="2"/>
        <v>0</v>
      </c>
      <c r="S28" s="7">
        <f t="shared" si="16"/>
        <v>0</v>
      </c>
      <c r="T28" s="7">
        <f t="shared" si="17"/>
        <v>18600</v>
      </c>
      <c r="U28" s="7">
        <f t="shared" si="26"/>
        <v>0</v>
      </c>
      <c r="V28" s="7">
        <f t="shared" si="26"/>
        <v>0</v>
      </c>
      <c r="W28" s="7">
        <f t="shared" si="3"/>
        <v>18600</v>
      </c>
      <c r="X28" s="8">
        <f t="shared" si="4"/>
        <v>0</v>
      </c>
      <c r="Y28" s="8">
        <f t="shared" si="5"/>
        <v>0</v>
      </c>
      <c r="Z28" s="8">
        <f t="shared" si="6"/>
        <v>0</v>
      </c>
      <c r="AA28" s="27">
        <f t="shared" si="7"/>
        <v>0</v>
      </c>
      <c r="AB28" s="7">
        <f t="shared" si="19"/>
        <v>0</v>
      </c>
      <c r="AC28" s="7">
        <f t="shared" si="19"/>
        <v>0</v>
      </c>
      <c r="AD28" s="7">
        <f t="shared" si="19"/>
        <v>0</v>
      </c>
      <c r="AE28" s="7">
        <f t="shared" si="20"/>
        <v>0</v>
      </c>
      <c r="AG28" s="7">
        <f t="shared" si="8"/>
        <v>76.92</v>
      </c>
      <c r="AI28" s="7">
        <f t="shared" si="9"/>
        <v>884.61846153846159</v>
      </c>
    </row>
    <row r="29" spans="1:35" x14ac:dyDescent="0.25">
      <c r="A29" s="28"/>
      <c r="B29" s="22">
        <v>21</v>
      </c>
      <c r="C29" s="29">
        <f t="shared" si="10"/>
        <v>961.53846153846155</v>
      </c>
      <c r="D29" s="35">
        <f t="shared" si="25"/>
        <v>19230.769230769227</v>
      </c>
      <c r="E29" s="31"/>
      <c r="F29" s="31"/>
      <c r="G29" s="32">
        <f t="shared" si="11"/>
        <v>0</v>
      </c>
      <c r="H29" s="33"/>
      <c r="I29" s="30">
        <f t="shared" si="24"/>
        <v>0</v>
      </c>
      <c r="J29" s="30">
        <f t="shared" si="12"/>
        <v>100000</v>
      </c>
      <c r="K29" s="21">
        <f t="shared" si="22"/>
        <v>26</v>
      </c>
      <c r="L29" s="34">
        <f t="shared" si="23"/>
        <v>21</v>
      </c>
      <c r="M29" s="34">
        <f t="shared" si="13"/>
        <v>24999.999999999996</v>
      </c>
      <c r="N29" s="7">
        <f t="shared" si="14"/>
        <v>24999.999999999996</v>
      </c>
      <c r="O29" s="7">
        <f t="shared" si="0"/>
        <v>125000</v>
      </c>
      <c r="P29" s="7">
        <f t="shared" si="15"/>
        <v>0</v>
      </c>
      <c r="Q29" s="7">
        <f t="shared" si="1"/>
        <v>0</v>
      </c>
      <c r="R29" s="7">
        <f t="shared" si="2"/>
        <v>0</v>
      </c>
      <c r="S29" s="7">
        <f t="shared" si="16"/>
        <v>0</v>
      </c>
      <c r="T29" s="7">
        <f t="shared" si="17"/>
        <v>18600</v>
      </c>
      <c r="U29" s="7">
        <f t="shared" si="26"/>
        <v>0</v>
      </c>
      <c r="V29" s="7">
        <f t="shared" si="26"/>
        <v>0</v>
      </c>
      <c r="W29" s="7">
        <f t="shared" si="3"/>
        <v>18600</v>
      </c>
      <c r="X29" s="8">
        <f t="shared" si="4"/>
        <v>0</v>
      </c>
      <c r="Y29" s="8">
        <f t="shared" si="5"/>
        <v>0</v>
      </c>
      <c r="Z29" s="8">
        <f t="shared" si="6"/>
        <v>0</v>
      </c>
      <c r="AA29" s="27">
        <f t="shared" si="7"/>
        <v>0</v>
      </c>
      <c r="AB29" s="7">
        <f t="shared" si="19"/>
        <v>0</v>
      </c>
      <c r="AC29" s="7">
        <f t="shared" si="19"/>
        <v>0</v>
      </c>
      <c r="AD29" s="7">
        <f t="shared" si="19"/>
        <v>0</v>
      </c>
      <c r="AE29" s="7">
        <f t="shared" si="20"/>
        <v>0</v>
      </c>
      <c r="AG29" s="7">
        <f t="shared" si="8"/>
        <v>76.92</v>
      </c>
      <c r="AI29" s="7">
        <f t="shared" si="9"/>
        <v>884.61846153846159</v>
      </c>
    </row>
    <row r="30" spans="1:35" x14ac:dyDescent="0.25">
      <c r="A30" s="28"/>
      <c r="B30" s="22">
        <v>22</v>
      </c>
      <c r="C30" s="29">
        <f t="shared" si="10"/>
        <v>961.53846153846155</v>
      </c>
      <c r="D30" s="35">
        <f t="shared" si="25"/>
        <v>20192.307692307688</v>
      </c>
      <c r="E30" s="31"/>
      <c r="F30" s="31"/>
      <c r="G30" s="32">
        <f t="shared" si="11"/>
        <v>0</v>
      </c>
      <c r="H30" s="33"/>
      <c r="I30" s="30">
        <f t="shared" si="24"/>
        <v>0</v>
      </c>
      <c r="J30" s="30">
        <f t="shared" si="12"/>
        <v>100000</v>
      </c>
      <c r="K30" s="21">
        <f t="shared" si="22"/>
        <v>26</v>
      </c>
      <c r="L30" s="34">
        <f t="shared" si="23"/>
        <v>22</v>
      </c>
      <c r="M30" s="34">
        <f t="shared" si="13"/>
        <v>24999.999999999996</v>
      </c>
      <c r="N30" s="7">
        <f t="shared" si="14"/>
        <v>24999.999999999996</v>
      </c>
      <c r="O30" s="7">
        <f t="shared" si="0"/>
        <v>125000</v>
      </c>
      <c r="P30" s="7">
        <f t="shared" si="15"/>
        <v>0</v>
      </c>
      <c r="Q30" s="7">
        <f t="shared" si="1"/>
        <v>0</v>
      </c>
      <c r="R30" s="7">
        <f t="shared" si="2"/>
        <v>0</v>
      </c>
      <c r="S30" s="7">
        <f t="shared" si="16"/>
        <v>0</v>
      </c>
      <c r="T30" s="7">
        <f t="shared" si="17"/>
        <v>18600</v>
      </c>
      <c r="U30" s="7">
        <f t="shared" si="26"/>
        <v>0</v>
      </c>
      <c r="V30" s="7">
        <f t="shared" si="26"/>
        <v>0</v>
      </c>
      <c r="W30" s="7">
        <f t="shared" si="3"/>
        <v>18600</v>
      </c>
      <c r="X30" s="8">
        <f t="shared" si="4"/>
        <v>0</v>
      </c>
      <c r="Y30" s="8">
        <f t="shared" si="5"/>
        <v>0</v>
      </c>
      <c r="Z30" s="8">
        <f t="shared" si="6"/>
        <v>0</v>
      </c>
      <c r="AA30" s="27">
        <f t="shared" si="7"/>
        <v>0</v>
      </c>
      <c r="AB30" s="7">
        <f t="shared" si="19"/>
        <v>0</v>
      </c>
      <c r="AC30" s="7">
        <f t="shared" si="19"/>
        <v>0</v>
      </c>
      <c r="AD30" s="7">
        <f t="shared" si="19"/>
        <v>0</v>
      </c>
      <c r="AE30" s="7">
        <f t="shared" si="20"/>
        <v>0</v>
      </c>
      <c r="AG30" s="7">
        <f t="shared" si="8"/>
        <v>76.92</v>
      </c>
      <c r="AI30" s="7">
        <f t="shared" si="9"/>
        <v>884.61846153846159</v>
      </c>
    </row>
    <row r="31" spans="1:35" x14ac:dyDescent="0.25">
      <c r="A31" s="28"/>
      <c r="B31" s="22">
        <v>23</v>
      </c>
      <c r="C31" s="29">
        <f t="shared" si="10"/>
        <v>961.53846153846155</v>
      </c>
      <c r="D31" s="35">
        <f t="shared" si="25"/>
        <v>21153.846153846149</v>
      </c>
      <c r="E31" s="31"/>
      <c r="F31" s="31"/>
      <c r="G31" s="32">
        <f t="shared" si="11"/>
        <v>0</v>
      </c>
      <c r="H31" s="33"/>
      <c r="I31" s="30">
        <f t="shared" si="24"/>
        <v>0</v>
      </c>
      <c r="J31" s="30">
        <f t="shared" si="12"/>
        <v>100000</v>
      </c>
      <c r="K31" s="21">
        <f t="shared" si="22"/>
        <v>26</v>
      </c>
      <c r="L31" s="34">
        <f t="shared" si="23"/>
        <v>23</v>
      </c>
      <c r="M31" s="34">
        <f t="shared" si="13"/>
        <v>24999.999999999996</v>
      </c>
      <c r="N31" s="7">
        <f t="shared" si="14"/>
        <v>24999.999999999996</v>
      </c>
      <c r="O31" s="7">
        <f t="shared" si="0"/>
        <v>125000</v>
      </c>
      <c r="P31" s="7">
        <f t="shared" si="15"/>
        <v>0</v>
      </c>
      <c r="Q31" s="7">
        <f t="shared" si="1"/>
        <v>0</v>
      </c>
      <c r="R31" s="7">
        <f t="shared" si="2"/>
        <v>0</v>
      </c>
      <c r="S31" s="7">
        <f t="shared" si="16"/>
        <v>0</v>
      </c>
      <c r="T31" s="7">
        <f t="shared" si="17"/>
        <v>18600</v>
      </c>
      <c r="U31" s="7">
        <f t="shared" si="26"/>
        <v>0</v>
      </c>
      <c r="V31" s="7">
        <f t="shared" si="26"/>
        <v>0</v>
      </c>
      <c r="W31" s="7">
        <f t="shared" si="3"/>
        <v>18600</v>
      </c>
      <c r="X31" s="8">
        <f t="shared" si="4"/>
        <v>0</v>
      </c>
      <c r="Y31" s="8">
        <f t="shared" si="5"/>
        <v>0</v>
      </c>
      <c r="Z31" s="8">
        <f t="shared" si="6"/>
        <v>0</v>
      </c>
      <c r="AA31" s="27">
        <f t="shared" si="7"/>
        <v>0</v>
      </c>
      <c r="AB31" s="7">
        <f t="shared" si="19"/>
        <v>0</v>
      </c>
      <c r="AC31" s="7">
        <f t="shared" si="19"/>
        <v>0</v>
      </c>
      <c r="AD31" s="7">
        <f t="shared" si="19"/>
        <v>0</v>
      </c>
      <c r="AE31" s="7">
        <f t="shared" si="20"/>
        <v>0</v>
      </c>
      <c r="AG31" s="7">
        <f t="shared" si="8"/>
        <v>76.92</v>
      </c>
      <c r="AI31" s="7">
        <f t="shared" si="9"/>
        <v>884.61846153846159</v>
      </c>
    </row>
    <row r="32" spans="1:35" x14ac:dyDescent="0.25">
      <c r="A32" s="28"/>
      <c r="B32" s="22">
        <v>24</v>
      </c>
      <c r="C32" s="29">
        <f t="shared" si="10"/>
        <v>961.53846153846155</v>
      </c>
      <c r="D32" s="35">
        <f t="shared" si="25"/>
        <v>22115.38461538461</v>
      </c>
      <c r="E32" s="31"/>
      <c r="F32" s="31"/>
      <c r="G32" s="32">
        <f t="shared" si="11"/>
        <v>0</v>
      </c>
      <c r="H32" s="33"/>
      <c r="I32" s="30">
        <f t="shared" si="24"/>
        <v>0</v>
      </c>
      <c r="J32" s="30">
        <f t="shared" si="12"/>
        <v>100000</v>
      </c>
      <c r="K32" s="21">
        <f t="shared" si="22"/>
        <v>26</v>
      </c>
      <c r="L32" s="34">
        <f t="shared" si="23"/>
        <v>24</v>
      </c>
      <c r="M32" s="34">
        <f t="shared" si="13"/>
        <v>24999.999999999993</v>
      </c>
      <c r="N32" s="7">
        <f t="shared" si="14"/>
        <v>24999.999999999993</v>
      </c>
      <c r="O32" s="7">
        <f t="shared" si="0"/>
        <v>125000</v>
      </c>
      <c r="P32" s="7">
        <f t="shared" si="15"/>
        <v>0</v>
      </c>
      <c r="Q32" s="7">
        <f t="shared" si="1"/>
        <v>0</v>
      </c>
      <c r="R32" s="7">
        <f t="shared" si="2"/>
        <v>0</v>
      </c>
      <c r="S32" s="7">
        <f t="shared" si="16"/>
        <v>0</v>
      </c>
      <c r="T32" s="7">
        <f t="shared" si="17"/>
        <v>18600</v>
      </c>
      <c r="U32" s="7">
        <f t="shared" si="26"/>
        <v>0</v>
      </c>
      <c r="V32" s="7">
        <f t="shared" si="26"/>
        <v>0</v>
      </c>
      <c r="W32" s="7">
        <f t="shared" si="3"/>
        <v>18600</v>
      </c>
      <c r="X32" s="8">
        <f t="shared" si="4"/>
        <v>0</v>
      </c>
      <c r="Y32" s="8">
        <f t="shared" si="5"/>
        <v>0</v>
      </c>
      <c r="Z32" s="8">
        <f t="shared" si="6"/>
        <v>0</v>
      </c>
      <c r="AA32" s="27">
        <f t="shared" si="7"/>
        <v>0</v>
      </c>
      <c r="AB32" s="7">
        <f t="shared" si="19"/>
        <v>0</v>
      </c>
      <c r="AC32" s="7">
        <f t="shared" si="19"/>
        <v>0</v>
      </c>
      <c r="AD32" s="7">
        <f t="shared" si="19"/>
        <v>0</v>
      </c>
      <c r="AE32" s="7">
        <f t="shared" si="20"/>
        <v>0</v>
      </c>
      <c r="AG32" s="7">
        <f t="shared" si="8"/>
        <v>76.92</v>
      </c>
      <c r="AI32" s="7">
        <f t="shared" si="9"/>
        <v>884.61846153846159</v>
      </c>
    </row>
    <row r="33" spans="1:35" x14ac:dyDescent="0.25">
      <c r="A33" s="28"/>
      <c r="B33" s="22">
        <v>25</v>
      </c>
      <c r="C33" s="29">
        <f t="shared" si="10"/>
        <v>961.53846153846155</v>
      </c>
      <c r="D33" s="35">
        <f t="shared" si="25"/>
        <v>23076.923076923071</v>
      </c>
      <c r="E33" s="31"/>
      <c r="F33" s="31"/>
      <c r="G33" s="32">
        <f t="shared" si="11"/>
        <v>0</v>
      </c>
      <c r="H33" s="33"/>
      <c r="I33" s="30">
        <f t="shared" si="24"/>
        <v>0</v>
      </c>
      <c r="J33" s="30">
        <f t="shared" si="12"/>
        <v>100000</v>
      </c>
      <c r="K33" s="21">
        <f t="shared" si="22"/>
        <v>26</v>
      </c>
      <c r="L33" s="34">
        <f t="shared" si="23"/>
        <v>25</v>
      </c>
      <c r="M33" s="34">
        <f t="shared" si="13"/>
        <v>24999.999999999993</v>
      </c>
      <c r="N33" s="7">
        <f t="shared" si="14"/>
        <v>24999.999999999993</v>
      </c>
      <c r="O33" s="7">
        <f t="shared" si="0"/>
        <v>125000</v>
      </c>
      <c r="P33" s="7">
        <f t="shared" si="15"/>
        <v>0</v>
      </c>
      <c r="Q33" s="7">
        <f t="shared" si="1"/>
        <v>0</v>
      </c>
      <c r="R33" s="7">
        <f t="shared" si="2"/>
        <v>0</v>
      </c>
      <c r="S33" s="7">
        <f t="shared" si="16"/>
        <v>0</v>
      </c>
      <c r="T33" s="7">
        <f t="shared" si="17"/>
        <v>18600</v>
      </c>
      <c r="U33" s="7">
        <f t="shared" si="26"/>
        <v>0</v>
      </c>
      <c r="V33" s="7">
        <f t="shared" si="26"/>
        <v>0</v>
      </c>
      <c r="W33" s="7">
        <f t="shared" si="3"/>
        <v>18600</v>
      </c>
      <c r="X33" s="8">
        <f t="shared" si="4"/>
        <v>0</v>
      </c>
      <c r="Y33" s="8">
        <f t="shared" si="5"/>
        <v>0</v>
      </c>
      <c r="Z33" s="8">
        <f t="shared" si="6"/>
        <v>0</v>
      </c>
      <c r="AA33" s="27">
        <f t="shared" si="7"/>
        <v>0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20"/>
        <v>0</v>
      </c>
      <c r="AG33" s="7">
        <f t="shared" si="8"/>
        <v>76.92</v>
      </c>
      <c r="AI33" s="7">
        <f t="shared" si="9"/>
        <v>884.61846153846159</v>
      </c>
    </row>
    <row r="34" spans="1:35" x14ac:dyDescent="0.25">
      <c r="A34" s="28"/>
      <c r="B34" s="22">
        <v>26</v>
      </c>
      <c r="C34" s="29">
        <f t="shared" si="10"/>
        <v>961.53846153846155</v>
      </c>
      <c r="D34" s="35">
        <f t="shared" si="25"/>
        <v>24038.461538461532</v>
      </c>
      <c r="E34" s="31"/>
      <c r="F34" s="31"/>
      <c r="G34" s="32">
        <f t="shared" si="11"/>
        <v>0</v>
      </c>
      <c r="H34" s="33"/>
      <c r="I34" s="30">
        <f t="shared" si="24"/>
        <v>0</v>
      </c>
      <c r="J34" s="30">
        <f t="shared" si="12"/>
        <v>100000</v>
      </c>
      <c r="K34" s="21">
        <f t="shared" si="22"/>
        <v>26</v>
      </c>
      <c r="L34" s="34">
        <f t="shared" si="23"/>
        <v>26</v>
      </c>
      <c r="M34" s="34">
        <f t="shared" si="13"/>
        <v>24999.999999999993</v>
      </c>
      <c r="N34" s="7">
        <f t="shared" si="14"/>
        <v>24999.999999999993</v>
      </c>
      <c r="O34" s="7">
        <f t="shared" si="0"/>
        <v>125000</v>
      </c>
      <c r="P34" s="7">
        <f t="shared" si="15"/>
        <v>0</v>
      </c>
      <c r="Q34" s="7">
        <f t="shared" si="1"/>
        <v>0</v>
      </c>
      <c r="R34" s="7">
        <f t="shared" si="2"/>
        <v>0</v>
      </c>
      <c r="S34" s="7">
        <f t="shared" si="16"/>
        <v>0</v>
      </c>
      <c r="T34" s="7">
        <f t="shared" si="17"/>
        <v>18600</v>
      </c>
      <c r="U34" s="7">
        <f t="shared" si="26"/>
        <v>0</v>
      </c>
      <c r="V34" s="7">
        <f t="shared" si="26"/>
        <v>0</v>
      </c>
      <c r="W34" s="7">
        <f t="shared" si="3"/>
        <v>18600</v>
      </c>
      <c r="X34" s="8">
        <f t="shared" si="4"/>
        <v>0</v>
      </c>
      <c r="Y34" s="8">
        <f t="shared" si="5"/>
        <v>0</v>
      </c>
      <c r="Z34" s="8">
        <f t="shared" si="6"/>
        <v>0</v>
      </c>
      <c r="AA34" s="27">
        <f t="shared" si="7"/>
        <v>0</v>
      </c>
      <c r="AB34" s="7">
        <f t="shared" si="19"/>
        <v>0</v>
      </c>
      <c r="AC34" s="7">
        <f t="shared" si="19"/>
        <v>0</v>
      </c>
      <c r="AD34" s="7">
        <f t="shared" si="19"/>
        <v>0</v>
      </c>
      <c r="AE34" s="7">
        <f t="shared" si="20"/>
        <v>0</v>
      </c>
      <c r="AG34" s="7">
        <f t="shared" si="8"/>
        <v>76.92</v>
      </c>
      <c r="AI34" s="7">
        <f t="shared" si="9"/>
        <v>884.61846153846159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24999.999999999993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100000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18600</v>
      </c>
      <c r="AC36" s="41">
        <f>SUM(AC9:AC35)</f>
        <v>0</v>
      </c>
      <c r="AD36" s="41">
        <f>SUM(AD9:AD34)</f>
        <v>0</v>
      </c>
      <c r="AE36" s="41">
        <f>SUM(AE9:AE35)</f>
        <v>18600</v>
      </c>
      <c r="AG36" s="41">
        <f>SUM(AG9:AG35)</f>
        <v>1999.9200000000008</v>
      </c>
      <c r="AI36" s="41">
        <f>SUM(AI9:AI35)</f>
        <v>104400.0799999999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24999.999999999993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100000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125000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18600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18600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18600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</mergeCells>
  <hyperlinks>
    <hyperlink ref="Q5" r:id="rId1" display="A@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10" workbookViewId="0">
      <selection activeCell="C19" sqref="C19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51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51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51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52"/>
      <c r="D8" s="51">
        <v>0</v>
      </c>
      <c r="E8" s="51"/>
      <c r="F8" s="51"/>
      <c r="G8" s="53"/>
      <c r="H8" s="53"/>
      <c r="I8" s="25">
        <v>0</v>
      </c>
      <c r="J8" s="25"/>
      <c r="K8" s="50"/>
      <c r="L8" s="51"/>
      <c r="M8" s="50"/>
      <c r="N8" s="51"/>
      <c r="O8" s="51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v>10000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260000</v>
      </c>
      <c r="N9" s="7">
        <f>M9+I9</f>
        <v>260000</v>
      </c>
      <c r="O9" s="7">
        <f t="shared" ref="O9:O34" si="0">I9+M9+J9</f>
        <v>260000</v>
      </c>
      <c r="P9" s="7">
        <f>IF(M9&gt;50000,(M9-50000)*20%+3600,IF(M9&gt;30000,(M9-30000)*18%,0))</f>
        <v>45600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45600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1753.8461538461561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1753.8461538461561</v>
      </c>
      <c r="AB9" s="7">
        <f>IF(X9&gt;0,X9,0)</f>
        <v>1753.8461538461561</v>
      </c>
      <c r="AC9" s="7">
        <f>IF(Y9&gt;0,Y9,0)</f>
        <v>0</v>
      </c>
      <c r="AD9" s="7">
        <f>IF(Z9&gt;0,Z9,0)</f>
        <v>0</v>
      </c>
      <c r="AE9" s="7">
        <f>AB9+AC9+AD9</f>
        <v>1753.8461538461561</v>
      </c>
      <c r="AG9" s="7">
        <f t="shared" ref="AG9:AG34" si="8">ROUND((C9+G9)*8%,2)</f>
        <v>800</v>
      </c>
      <c r="AI9" s="7">
        <f t="shared" ref="AI9:AI34" si="9">(C9+G9+H9)-AE9-AG9</f>
        <v>7446.1538461538439</v>
      </c>
    </row>
    <row r="10" spans="1:35" x14ac:dyDescent="0.25">
      <c r="A10" s="28"/>
      <c r="B10" s="22">
        <v>2</v>
      </c>
      <c r="C10" s="29">
        <v>10000</v>
      </c>
      <c r="D10" s="30">
        <f>D9+C9</f>
        <v>10000</v>
      </c>
      <c r="E10" s="31"/>
      <c r="F10" s="31"/>
      <c r="G10" s="32">
        <f t="shared" ref="G10:G34" si="10">E10+F10</f>
        <v>0</v>
      </c>
      <c r="H10" s="33"/>
      <c r="I10" s="30">
        <f>I9+G10</f>
        <v>0</v>
      </c>
      <c r="J10" s="30">
        <f t="shared" ref="J10:J34" si="11">J9+H10</f>
        <v>0</v>
      </c>
      <c r="K10" s="21">
        <f>K9</f>
        <v>26</v>
      </c>
      <c r="L10" s="7">
        <f>B10</f>
        <v>2</v>
      </c>
      <c r="M10" s="34">
        <f t="shared" ref="M10:M34" si="12">IF(B10=B9+1,C10*(K10-L10+1)+D10,M9)</f>
        <v>260000</v>
      </c>
      <c r="N10" s="7">
        <f t="shared" ref="N10:N34" si="13">M10+I10</f>
        <v>260000</v>
      </c>
      <c r="O10" s="7">
        <f t="shared" si="0"/>
        <v>260000</v>
      </c>
      <c r="P10" s="7">
        <f t="shared" ref="P10:P34" si="14">IF(M10&gt;50000,(M10-50000)*20%+3600,IF(M10&gt;30000,(M10-30000)*18%,0))</f>
        <v>45600</v>
      </c>
      <c r="Q10" s="7">
        <f t="shared" si="1"/>
        <v>0</v>
      </c>
      <c r="R10" s="7">
        <f t="shared" si="2"/>
        <v>0</v>
      </c>
      <c r="S10" s="7">
        <f t="shared" ref="S10:S34" si="15">P10+Q10+R10</f>
        <v>45600</v>
      </c>
      <c r="T10" s="7">
        <f t="shared" ref="T10:T34" si="16">T9+AB9</f>
        <v>1753.8461538461561</v>
      </c>
      <c r="U10" s="7">
        <f t="shared" ref="U10:V25" si="17">+U9+AC9</f>
        <v>0</v>
      </c>
      <c r="V10" s="7">
        <f t="shared" si="17"/>
        <v>0</v>
      </c>
      <c r="W10" s="7">
        <f t="shared" si="3"/>
        <v>1753.8461538461561</v>
      </c>
      <c r="X10" s="8">
        <f t="shared" si="4"/>
        <v>1753.8461538461488</v>
      </c>
      <c r="Y10" s="8">
        <f t="shared" si="5"/>
        <v>0</v>
      </c>
      <c r="Z10" s="8">
        <f t="shared" si="6"/>
        <v>0</v>
      </c>
      <c r="AA10" s="27">
        <f t="shared" si="7"/>
        <v>1753.8461538461488</v>
      </c>
      <c r="AB10" s="7">
        <f t="shared" ref="AB10:AD34" si="18">IF(X10&gt;0,X10,0)</f>
        <v>1753.8461538461488</v>
      </c>
      <c r="AC10" s="7">
        <f t="shared" si="18"/>
        <v>0</v>
      </c>
      <c r="AD10" s="7">
        <f t="shared" si="18"/>
        <v>0</v>
      </c>
      <c r="AE10" s="7">
        <f t="shared" ref="AE10:AE34" si="19">AB10+AC10+AD10</f>
        <v>1753.8461538461488</v>
      </c>
      <c r="AG10" s="7">
        <f t="shared" si="8"/>
        <v>800</v>
      </c>
      <c r="AI10" s="7">
        <f t="shared" si="9"/>
        <v>7446.1538461538512</v>
      </c>
    </row>
    <row r="11" spans="1:35" x14ac:dyDescent="0.25">
      <c r="A11" s="28"/>
      <c r="B11" s="22">
        <v>3</v>
      </c>
      <c r="C11" s="29">
        <v>10000</v>
      </c>
      <c r="D11" s="30">
        <f t="shared" ref="D11:D12" si="20">D10+C10</f>
        <v>20000</v>
      </c>
      <c r="E11" s="31"/>
      <c r="F11" s="31"/>
      <c r="G11" s="32">
        <f t="shared" si="10"/>
        <v>0</v>
      </c>
      <c r="H11" s="33"/>
      <c r="I11" s="30">
        <f>I10+G11</f>
        <v>0</v>
      </c>
      <c r="J11" s="30">
        <f t="shared" si="11"/>
        <v>0</v>
      </c>
      <c r="K11" s="21">
        <f t="shared" ref="K11:K34" si="21">K10</f>
        <v>26</v>
      </c>
      <c r="L11" s="7">
        <f t="shared" ref="L11:L34" si="22">B11</f>
        <v>3</v>
      </c>
      <c r="M11" s="34">
        <f t="shared" si="12"/>
        <v>260000</v>
      </c>
      <c r="N11" s="7">
        <f t="shared" si="13"/>
        <v>260000</v>
      </c>
      <c r="O11" s="7">
        <f t="shared" si="0"/>
        <v>260000</v>
      </c>
      <c r="P11" s="7">
        <f t="shared" si="14"/>
        <v>45600</v>
      </c>
      <c r="Q11" s="7">
        <f t="shared" si="1"/>
        <v>0</v>
      </c>
      <c r="R11" s="7">
        <f t="shared" si="2"/>
        <v>0</v>
      </c>
      <c r="S11" s="7">
        <f t="shared" si="15"/>
        <v>45600</v>
      </c>
      <c r="T11" s="7">
        <f t="shared" si="16"/>
        <v>3507.6923076923049</v>
      </c>
      <c r="U11" s="7">
        <f t="shared" si="17"/>
        <v>0</v>
      </c>
      <c r="V11" s="7">
        <f t="shared" si="17"/>
        <v>0</v>
      </c>
      <c r="W11" s="7">
        <f t="shared" si="3"/>
        <v>3507.6923076923049</v>
      </c>
      <c r="X11" s="8">
        <f t="shared" si="4"/>
        <v>1753.8461538461561</v>
      </c>
      <c r="Y11" s="8">
        <f t="shared" si="5"/>
        <v>0</v>
      </c>
      <c r="Z11" s="8">
        <f t="shared" si="6"/>
        <v>0</v>
      </c>
      <c r="AA11" s="27">
        <f t="shared" si="7"/>
        <v>1753.8461538461561</v>
      </c>
      <c r="AB11" s="7">
        <f t="shared" si="18"/>
        <v>1753.8461538461561</v>
      </c>
      <c r="AC11" s="7">
        <f t="shared" si="18"/>
        <v>0</v>
      </c>
      <c r="AD11" s="7">
        <f t="shared" si="18"/>
        <v>0</v>
      </c>
      <c r="AE11" s="7">
        <f t="shared" si="19"/>
        <v>1753.8461538461561</v>
      </c>
      <c r="AG11" s="7">
        <f t="shared" si="8"/>
        <v>800</v>
      </c>
      <c r="AI11" s="7">
        <f t="shared" si="9"/>
        <v>7446.1538461538439</v>
      </c>
    </row>
    <row r="12" spans="1:35" x14ac:dyDescent="0.25">
      <c r="A12" s="28"/>
      <c r="B12" s="22">
        <v>4</v>
      </c>
      <c r="C12" s="29">
        <v>10000</v>
      </c>
      <c r="D12" s="30">
        <f t="shared" si="20"/>
        <v>30000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1"/>
        <v>0</v>
      </c>
      <c r="K12" s="21">
        <f t="shared" si="21"/>
        <v>26</v>
      </c>
      <c r="L12" s="7">
        <f t="shared" si="22"/>
        <v>4</v>
      </c>
      <c r="M12" s="34">
        <f t="shared" si="12"/>
        <v>260000</v>
      </c>
      <c r="N12" s="7">
        <f t="shared" si="13"/>
        <v>260000</v>
      </c>
      <c r="O12" s="7">
        <f t="shared" si="0"/>
        <v>260000</v>
      </c>
      <c r="P12" s="7">
        <f t="shared" si="14"/>
        <v>45600</v>
      </c>
      <c r="Q12" s="7">
        <f t="shared" si="1"/>
        <v>0</v>
      </c>
      <c r="R12" s="7">
        <f t="shared" si="2"/>
        <v>0</v>
      </c>
      <c r="S12" s="7">
        <f t="shared" si="15"/>
        <v>45600</v>
      </c>
      <c r="T12" s="7">
        <f t="shared" si="16"/>
        <v>5261.538461538461</v>
      </c>
      <c r="U12" s="7">
        <f t="shared" si="17"/>
        <v>0</v>
      </c>
      <c r="V12" s="7">
        <f t="shared" si="17"/>
        <v>0</v>
      </c>
      <c r="W12" s="7">
        <f t="shared" si="3"/>
        <v>5261.538461538461</v>
      </c>
      <c r="X12" s="8">
        <f t="shared" si="4"/>
        <v>1753.8461538461561</v>
      </c>
      <c r="Y12" s="8">
        <f t="shared" si="5"/>
        <v>0</v>
      </c>
      <c r="Z12" s="8">
        <f t="shared" si="6"/>
        <v>0</v>
      </c>
      <c r="AA12" s="27">
        <f t="shared" si="7"/>
        <v>1753.8461538461561</v>
      </c>
      <c r="AB12" s="7">
        <f t="shared" si="18"/>
        <v>1753.8461538461561</v>
      </c>
      <c r="AC12" s="7">
        <f t="shared" si="18"/>
        <v>0</v>
      </c>
      <c r="AD12" s="7">
        <f t="shared" si="18"/>
        <v>0</v>
      </c>
      <c r="AE12" s="7">
        <f t="shared" si="19"/>
        <v>1753.8461538461561</v>
      </c>
      <c r="AG12" s="7">
        <f t="shared" si="8"/>
        <v>800</v>
      </c>
      <c r="AI12" s="7">
        <f t="shared" si="9"/>
        <v>7446.1538461538439</v>
      </c>
    </row>
    <row r="13" spans="1:35" x14ac:dyDescent="0.25">
      <c r="A13" s="28"/>
      <c r="B13" s="22">
        <v>5</v>
      </c>
      <c r="C13" s="29">
        <v>10000</v>
      </c>
      <c r="D13" s="35">
        <f>D12+C12</f>
        <v>40000</v>
      </c>
      <c r="E13" s="31"/>
      <c r="F13" s="31"/>
      <c r="G13" s="32">
        <f t="shared" si="10"/>
        <v>0</v>
      </c>
      <c r="H13" s="33"/>
      <c r="I13" s="30">
        <f t="shared" ref="I13:I34" si="23">I12+G13</f>
        <v>0</v>
      </c>
      <c r="J13" s="30">
        <f t="shared" si="11"/>
        <v>0</v>
      </c>
      <c r="K13" s="21">
        <f t="shared" si="21"/>
        <v>26</v>
      </c>
      <c r="L13" s="34">
        <f t="shared" si="22"/>
        <v>5</v>
      </c>
      <c r="M13" s="34">
        <f t="shared" si="12"/>
        <v>260000</v>
      </c>
      <c r="N13" s="7">
        <f t="shared" si="13"/>
        <v>260000</v>
      </c>
      <c r="O13" s="7">
        <f t="shared" si="0"/>
        <v>260000</v>
      </c>
      <c r="P13" s="7">
        <f t="shared" si="14"/>
        <v>45600</v>
      </c>
      <c r="Q13" s="7">
        <f t="shared" si="1"/>
        <v>0</v>
      </c>
      <c r="R13" s="7">
        <f t="shared" si="2"/>
        <v>0</v>
      </c>
      <c r="S13" s="7">
        <f t="shared" si="15"/>
        <v>45600</v>
      </c>
      <c r="T13" s="7">
        <f t="shared" si="16"/>
        <v>7015.3846153846171</v>
      </c>
      <c r="U13" s="7">
        <f t="shared" si="17"/>
        <v>0</v>
      </c>
      <c r="V13" s="7">
        <f t="shared" si="17"/>
        <v>0</v>
      </c>
      <c r="W13" s="7">
        <f t="shared" si="3"/>
        <v>7015.3846153846171</v>
      </c>
      <c r="X13" s="8">
        <f t="shared" si="4"/>
        <v>1753.8461538461561</v>
      </c>
      <c r="Y13" s="8">
        <f t="shared" si="5"/>
        <v>0</v>
      </c>
      <c r="Z13" s="8">
        <f t="shared" si="6"/>
        <v>0</v>
      </c>
      <c r="AA13" s="27">
        <f t="shared" si="7"/>
        <v>1753.8461538461561</v>
      </c>
      <c r="AB13" s="7">
        <f t="shared" si="18"/>
        <v>1753.8461538461561</v>
      </c>
      <c r="AC13" s="7">
        <f t="shared" si="18"/>
        <v>0</v>
      </c>
      <c r="AD13" s="7">
        <f t="shared" si="18"/>
        <v>0</v>
      </c>
      <c r="AE13" s="7">
        <f t="shared" si="19"/>
        <v>1753.8461538461561</v>
      </c>
      <c r="AG13" s="7">
        <f t="shared" si="8"/>
        <v>800</v>
      </c>
      <c r="AI13" s="7">
        <f t="shared" si="9"/>
        <v>7446.1538461538439</v>
      </c>
    </row>
    <row r="14" spans="1:35" x14ac:dyDescent="0.25">
      <c r="A14" s="28"/>
      <c r="B14" s="22">
        <v>6</v>
      </c>
      <c r="C14" s="29">
        <v>10000</v>
      </c>
      <c r="D14" s="35">
        <f>D13+C13</f>
        <v>50000</v>
      </c>
      <c r="E14" s="31"/>
      <c r="F14" s="31"/>
      <c r="G14" s="32"/>
      <c r="H14" s="33"/>
      <c r="I14" s="30">
        <f t="shared" si="23"/>
        <v>0</v>
      </c>
      <c r="J14" s="30">
        <f t="shared" si="11"/>
        <v>0</v>
      </c>
      <c r="K14" s="21">
        <f t="shared" si="21"/>
        <v>26</v>
      </c>
      <c r="L14" s="34">
        <f t="shared" si="22"/>
        <v>6</v>
      </c>
      <c r="M14" s="34">
        <f t="shared" si="12"/>
        <v>260000</v>
      </c>
      <c r="N14" s="7">
        <f t="shared" si="13"/>
        <v>260000</v>
      </c>
      <c r="O14" s="7">
        <f t="shared" si="0"/>
        <v>260000</v>
      </c>
      <c r="P14" s="7">
        <f t="shared" si="14"/>
        <v>45600</v>
      </c>
      <c r="Q14" s="7">
        <f t="shared" si="1"/>
        <v>0</v>
      </c>
      <c r="R14" s="7">
        <f t="shared" si="2"/>
        <v>0</v>
      </c>
      <c r="S14" s="7">
        <f t="shared" si="15"/>
        <v>45600</v>
      </c>
      <c r="T14" s="7">
        <f t="shared" si="16"/>
        <v>8769.2307692307731</v>
      </c>
      <c r="U14" s="7">
        <f t="shared" si="17"/>
        <v>0</v>
      </c>
      <c r="V14" s="7">
        <f t="shared" si="17"/>
        <v>0</v>
      </c>
      <c r="W14" s="7">
        <f t="shared" si="3"/>
        <v>8769.2307692307731</v>
      </c>
      <c r="X14" s="8">
        <f t="shared" si="4"/>
        <v>1753.8461538461488</v>
      </c>
      <c r="Y14" s="8">
        <f t="shared" si="5"/>
        <v>0</v>
      </c>
      <c r="Z14" s="8">
        <f t="shared" si="6"/>
        <v>0</v>
      </c>
      <c r="AA14" s="27">
        <f t="shared" si="7"/>
        <v>1753.8461538461488</v>
      </c>
      <c r="AB14" s="7">
        <f t="shared" si="18"/>
        <v>1753.8461538461488</v>
      </c>
      <c r="AC14" s="7">
        <f t="shared" si="18"/>
        <v>0</v>
      </c>
      <c r="AD14" s="7">
        <f t="shared" si="18"/>
        <v>0</v>
      </c>
      <c r="AE14" s="7">
        <f t="shared" si="19"/>
        <v>1753.8461538461488</v>
      </c>
      <c r="AG14" s="7">
        <f t="shared" si="8"/>
        <v>800</v>
      </c>
      <c r="AI14" s="7">
        <f t="shared" si="9"/>
        <v>7446.1538461538512</v>
      </c>
    </row>
    <row r="15" spans="1:35" x14ac:dyDescent="0.25">
      <c r="A15" s="28"/>
      <c r="B15" s="22">
        <v>7</v>
      </c>
      <c r="C15" s="29">
        <v>10000</v>
      </c>
      <c r="D15" s="35">
        <f>D14+C14</f>
        <v>60000</v>
      </c>
      <c r="E15" s="31"/>
      <c r="F15" s="31"/>
      <c r="G15" s="32">
        <f t="shared" si="10"/>
        <v>0</v>
      </c>
      <c r="H15" s="33"/>
      <c r="I15" s="30">
        <f t="shared" si="23"/>
        <v>0</v>
      </c>
      <c r="J15" s="30">
        <f t="shared" si="11"/>
        <v>0</v>
      </c>
      <c r="K15" s="21">
        <f t="shared" si="21"/>
        <v>26</v>
      </c>
      <c r="L15" s="34">
        <f t="shared" si="22"/>
        <v>7</v>
      </c>
      <c r="M15" s="34">
        <f t="shared" si="12"/>
        <v>260000</v>
      </c>
      <c r="N15" s="7">
        <f t="shared" si="13"/>
        <v>260000</v>
      </c>
      <c r="O15" s="7">
        <f t="shared" si="0"/>
        <v>260000</v>
      </c>
      <c r="P15" s="7">
        <f t="shared" si="14"/>
        <v>45600</v>
      </c>
      <c r="Q15" s="7">
        <f t="shared" si="1"/>
        <v>0</v>
      </c>
      <c r="R15" s="7">
        <f t="shared" si="2"/>
        <v>0</v>
      </c>
      <c r="S15" s="7">
        <f t="shared" si="15"/>
        <v>45600</v>
      </c>
      <c r="T15" s="7">
        <f t="shared" si="16"/>
        <v>10523.076923076922</v>
      </c>
      <c r="U15" s="7">
        <f t="shared" si="17"/>
        <v>0</v>
      </c>
      <c r="V15" s="7">
        <f t="shared" si="17"/>
        <v>0</v>
      </c>
      <c r="W15" s="7">
        <f t="shared" si="3"/>
        <v>10523.076923076922</v>
      </c>
      <c r="X15" s="8">
        <f t="shared" si="4"/>
        <v>1753.8461538461561</v>
      </c>
      <c r="Y15" s="8">
        <f t="shared" si="5"/>
        <v>0</v>
      </c>
      <c r="Z15" s="8">
        <f t="shared" si="6"/>
        <v>0</v>
      </c>
      <c r="AA15" s="27">
        <f t="shared" si="7"/>
        <v>1753.8461538461561</v>
      </c>
      <c r="AB15" s="7">
        <f t="shared" si="18"/>
        <v>1753.8461538461561</v>
      </c>
      <c r="AC15" s="7">
        <f t="shared" si="18"/>
        <v>0</v>
      </c>
      <c r="AD15" s="7">
        <f t="shared" si="18"/>
        <v>0</v>
      </c>
      <c r="AE15" s="7">
        <f t="shared" si="19"/>
        <v>1753.8461538461561</v>
      </c>
      <c r="AG15" s="7">
        <f t="shared" si="8"/>
        <v>800</v>
      </c>
      <c r="AI15" s="7">
        <f t="shared" si="9"/>
        <v>7446.1538461538439</v>
      </c>
    </row>
    <row r="16" spans="1:35" x14ac:dyDescent="0.25">
      <c r="A16" s="28"/>
      <c r="B16" s="22">
        <v>8</v>
      </c>
      <c r="C16" s="29">
        <v>10000</v>
      </c>
      <c r="D16" s="35">
        <f>D15+C15</f>
        <v>70000</v>
      </c>
      <c r="E16" s="31"/>
      <c r="F16" s="31"/>
      <c r="G16" s="32">
        <f t="shared" si="10"/>
        <v>0</v>
      </c>
      <c r="H16" s="33">
        <v>100000</v>
      </c>
      <c r="I16" s="30">
        <f t="shared" si="23"/>
        <v>0</v>
      </c>
      <c r="J16" s="30">
        <f t="shared" si="11"/>
        <v>100000</v>
      </c>
      <c r="K16" s="21">
        <f t="shared" si="21"/>
        <v>26</v>
      </c>
      <c r="L16" s="34">
        <f t="shared" si="22"/>
        <v>8</v>
      </c>
      <c r="M16" s="34">
        <f t="shared" si="12"/>
        <v>260000</v>
      </c>
      <c r="N16" s="7">
        <f t="shared" si="13"/>
        <v>260000</v>
      </c>
      <c r="O16" s="7">
        <f t="shared" si="0"/>
        <v>360000</v>
      </c>
      <c r="P16" s="7">
        <f t="shared" si="14"/>
        <v>45600</v>
      </c>
      <c r="Q16" s="7">
        <f t="shared" si="1"/>
        <v>0</v>
      </c>
      <c r="R16" s="7">
        <f t="shared" si="2"/>
        <v>0</v>
      </c>
      <c r="S16" s="7">
        <f t="shared" si="15"/>
        <v>45600</v>
      </c>
      <c r="T16" s="7">
        <f t="shared" si="16"/>
        <v>12276.923076923078</v>
      </c>
      <c r="U16" s="7">
        <f t="shared" si="17"/>
        <v>0</v>
      </c>
      <c r="V16" s="7">
        <f t="shared" si="17"/>
        <v>0</v>
      </c>
      <c r="W16" s="7">
        <f t="shared" si="3"/>
        <v>12276.923076923078</v>
      </c>
      <c r="X16" s="8">
        <f t="shared" si="4"/>
        <v>21753.846153846156</v>
      </c>
      <c r="Y16" s="8">
        <f t="shared" si="5"/>
        <v>0</v>
      </c>
      <c r="Z16" s="8">
        <f t="shared" si="6"/>
        <v>0</v>
      </c>
      <c r="AA16" s="27">
        <f t="shared" si="7"/>
        <v>21753.846153846156</v>
      </c>
      <c r="AB16" s="7">
        <f t="shared" si="18"/>
        <v>21753.846153846156</v>
      </c>
      <c r="AC16" s="7">
        <f t="shared" si="18"/>
        <v>0</v>
      </c>
      <c r="AD16" s="7">
        <f t="shared" si="18"/>
        <v>0</v>
      </c>
      <c r="AE16" s="7">
        <f t="shared" si="19"/>
        <v>21753.846153846156</v>
      </c>
      <c r="AG16" s="7">
        <f t="shared" si="8"/>
        <v>800</v>
      </c>
      <c r="AI16" s="7">
        <f t="shared" si="9"/>
        <v>87446.153846153844</v>
      </c>
    </row>
    <row r="17" spans="1:35" x14ac:dyDescent="0.25">
      <c r="A17" s="28"/>
      <c r="B17" s="22">
        <v>9</v>
      </c>
      <c r="C17" s="29"/>
      <c r="D17" s="35">
        <f t="shared" ref="D17:D34" si="24">D16+C16</f>
        <v>80000</v>
      </c>
      <c r="E17" s="31"/>
      <c r="F17" s="31"/>
      <c r="G17" s="32">
        <f t="shared" si="10"/>
        <v>0</v>
      </c>
      <c r="H17" s="33"/>
      <c r="I17" s="30">
        <f t="shared" si="23"/>
        <v>0</v>
      </c>
      <c r="J17" s="30">
        <f t="shared" si="11"/>
        <v>100000</v>
      </c>
      <c r="K17" s="21">
        <f t="shared" si="21"/>
        <v>26</v>
      </c>
      <c r="L17" s="34">
        <f t="shared" si="22"/>
        <v>9</v>
      </c>
      <c r="M17" s="34">
        <f t="shared" si="12"/>
        <v>80000</v>
      </c>
      <c r="N17" s="7">
        <f t="shared" si="13"/>
        <v>80000</v>
      </c>
      <c r="O17" s="7">
        <f t="shared" si="0"/>
        <v>180000</v>
      </c>
      <c r="P17" s="7">
        <f t="shared" si="14"/>
        <v>9600</v>
      </c>
      <c r="Q17" s="7">
        <f t="shared" si="1"/>
        <v>0</v>
      </c>
      <c r="R17" s="7">
        <f t="shared" si="2"/>
        <v>0</v>
      </c>
      <c r="S17" s="7">
        <f t="shared" si="15"/>
        <v>9600</v>
      </c>
      <c r="T17" s="7">
        <f t="shared" si="16"/>
        <v>34030.769230769234</v>
      </c>
      <c r="U17" s="7">
        <f t="shared" si="17"/>
        <v>0</v>
      </c>
      <c r="V17" s="7">
        <f t="shared" si="17"/>
        <v>0</v>
      </c>
      <c r="W17" s="7">
        <f t="shared" si="3"/>
        <v>34030.769230769234</v>
      </c>
      <c r="X17" s="8">
        <f t="shared" si="4"/>
        <v>-10707.692307692312</v>
      </c>
      <c r="Y17" s="8">
        <f t="shared" si="5"/>
        <v>0</v>
      </c>
      <c r="Z17" s="8">
        <f t="shared" si="6"/>
        <v>0</v>
      </c>
      <c r="AA17" s="27">
        <f t="shared" si="7"/>
        <v>-10707.692307692312</v>
      </c>
      <c r="AB17" s="7">
        <f t="shared" si="18"/>
        <v>0</v>
      </c>
      <c r="AC17" s="7">
        <f t="shared" si="18"/>
        <v>0</v>
      </c>
      <c r="AD17" s="7">
        <f t="shared" si="18"/>
        <v>0</v>
      </c>
      <c r="AE17" s="7">
        <f t="shared" si="19"/>
        <v>0</v>
      </c>
      <c r="AG17" s="7">
        <f t="shared" si="8"/>
        <v>0</v>
      </c>
      <c r="AI17" s="7">
        <f t="shared" si="9"/>
        <v>0</v>
      </c>
    </row>
    <row r="18" spans="1:35" x14ac:dyDescent="0.25">
      <c r="A18" s="28"/>
      <c r="B18" s="22">
        <v>10</v>
      </c>
      <c r="C18" s="29"/>
      <c r="D18" s="35">
        <f t="shared" si="24"/>
        <v>80000</v>
      </c>
      <c r="E18" s="31"/>
      <c r="F18" s="31"/>
      <c r="G18" s="32">
        <f t="shared" si="10"/>
        <v>0</v>
      </c>
      <c r="H18" s="33"/>
      <c r="I18" s="30">
        <f t="shared" si="23"/>
        <v>0</v>
      </c>
      <c r="J18" s="30">
        <f t="shared" si="11"/>
        <v>100000</v>
      </c>
      <c r="K18" s="21">
        <f t="shared" si="21"/>
        <v>26</v>
      </c>
      <c r="L18" s="34">
        <f t="shared" si="22"/>
        <v>10</v>
      </c>
      <c r="M18" s="34">
        <f t="shared" si="12"/>
        <v>80000</v>
      </c>
      <c r="N18" s="7">
        <f t="shared" si="13"/>
        <v>80000</v>
      </c>
      <c r="O18" s="7">
        <f t="shared" si="0"/>
        <v>180000</v>
      </c>
      <c r="P18" s="7">
        <f t="shared" si="14"/>
        <v>9600</v>
      </c>
      <c r="Q18" s="7">
        <f t="shared" si="1"/>
        <v>0</v>
      </c>
      <c r="R18" s="7">
        <f t="shared" si="2"/>
        <v>0</v>
      </c>
      <c r="S18" s="7">
        <f t="shared" si="15"/>
        <v>9600</v>
      </c>
      <c r="T18" s="7">
        <f t="shared" si="16"/>
        <v>34030.769230769234</v>
      </c>
      <c r="U18" s="7">
        <f t="shared" si="17"/>
        <v>0</v>
      </c>
      <c r="V18" s="7">
        <f t="shared" si="17"/>
        <v>0</v>
      </c>
      <c r="W18" s="7">
        <f t="shared" si="3"/>
        <v>34030.769230769234</v>
      </c>
      <c r="X18" s="8">
        <f t="shared" si="4"/>
        <v>-10338.461538461543</v>
      </c>
      <c r="Y18" s="8">
        <f t="shared" si="5"/>
        <v>0</v>
      </c>
      <c r="Z18" s="8">
        <f t="shared" si="6"/>
        <v>0</v>
      </c>
      <c r="AA18" s="27">
        <f t="shared" si="7"/>
        <v>-10338.461538461543</v>
      </c>
      <c r="AB18" s="7">
        <f t="shared" si="18"/>
        <v>0</v>
      </c>
      <c r="AC18" s="7">
        <f t="shared" si="18"/>
        <v>0</v>
      </c>
      <c r="AD18" s="7">
        <f t="shared" si="18"/>
        <v>0</v>
      </c>
      <c r="AE18" s="7">
        <f t="shared" si="19"/>
        <v>0</v>
      </c>
      <c r="AG18" s="7">
        <f t="shared" si="8"/>
        <v>0</v>
      </c>
      <c r="AI18" s="7">
        <f t="shared" si="9"/>
        <v>0</v>
      </c>
    </row>
    <row r="19" spans="1:35" s="21" customFormat="1" x14ac:dyDescent="0.25">
      <c r="A19" s="28"/>
      <c r="B19" s="22">
        <v>11</v>
      </c>
      <c r="C19" s="29"/>
      <c r="D19" s="35">
        <f t="shared" si="24"/>
        <v>80000</v>
      </c>
      <c r="E19" s="31"/>
      <c r="F19" s="31"/>
      <c r="G19" s="32">
        <f t="shared" si="10"/>
        <v>0</v>
      </c>
      <c r="H19" s="33"/>
      <c r="I19" s="35">
        <f t="shared" si="23"/>
        <v>0</v>
      </c>
      <c r="J19" s="30">
        <f t="shared" si="11"/>
        <v>100000</v>
      </c>
      <c r="K19" s="21">
        <f t="shared" si="21"/>
        <v>26</v>
      </c>
      <c r="L19" s="34">
        <f t="shared" si="22"/>
        <v>11</v>
      </c>
      <c r="M19" s="34">
        <f t="shared" si="12"/>
        <v>80000</v>
      </c>
      <c r="N19" s="34">
        <f t="shared" si="13"/>
        <v>80000</v>
      </c>
      <c r="O19" s="7">
        <f t="shared" si="0"/>
        <v>180000</v>
      </c>
      <c r="P19" s="7">
        <f t="shared" si="14"/>
        <v>9600</v>
      </c>
      <c r="Q19" s="7">
        <f t="shared" si="1"/>
        <v>0</v>
      </c>
      <c r="R19" s="7">
        <f t="shared" si="2"/>
        <v>0</v>
      </c>
      <c r="S19" s="7">
        <f t="shared" si="15"/>
        <v>9600</v>
      </c>
      <c r="T19" s="34">
        <f t="shared" si="16"/>
        <v>34030.769230769234</v>
      </c>
      <c r="U19" s="34">
        <f t="shared" si="17"/>
        <v>0</v>
      </c>
      <c r="V19" s="7">
        <f t="shared" si="17"/>
        <v>0</v>
      </c>
      <c r="W19" s="34">
        <f t="shared" si="3"/>
        <v>34030.769230769234</v>
      </c>
      <c r="X19" s="8">
        <f t="shared" si="4"/>
        <v>-9969.2307692307731</v>
      </c>
      <c r="Y19" s="36">
        <f t="shared" si="5"/>
        <v>0</v>
      </c>
      <c r="Z19" s="8">
        <f t="shared" si="6"/>
        <v>0</v>
      </c>
      <c r="AA19" s="27">
        <f t="shared" si="7"/>
        <v>-9969.2307692307731</v>
      </c>
      <c r="AB19" s="34">
        <f t="shared" si="18"/>
        <v>0</v>
      </c>
      <c r="AC19" s="34">
        <f t="shared" si="18"/>
        <v>0</v>
      </c>
      <c r="AD19" s="7">
        <f t="shared" si="18"/>
        <v>0</v>
      </c>
      <c r="AE19" s="7">
        <f t="shared" si="19"/>
        <v>0</v>
      </c>
      <c r="AG19" s="34">
        <f t="shared" si="8"/>
        <v>0</v>
      </c>
      <c r="AH19" s="34"/>
      <c r="AI19" s="7">
        <f t="shared" si="9"/>
        <v>0</v>
      </c>
    </row>
    <row r="20" spans="1:35" x14ac:dyDescent="0.25">
      <c r="A20" s="28"/>
      <c r="B20" s="22">
        <v>12</v>
      </c>
      <c r="C20" s="29">
        <v>10000</v>
      </c>
      <c r="D20" s="35">
        <f t="shared" si="24"/>
        <v>80000</v>
      </c>
      <c r="E20" s="31"/>
      <c r="F20" s="31"/>
      <c r="G20" s="32">
        <f t="shared" si="10"/>
        <v>0</v>
      </c>
      <c r="H20" s="33"/>
      <c r="I20" s="30">
        <f t="shared" si="23"/>
        <v>0</v>
      </c>
      <c r="J20" s="30">
        <f t="shared" si="11"/>
        <v>100000</v>
      </c>
      <c r="K20" s="21">
        <f t="shared" si="21"/>
        <v>26</v>
      </c>
      <c r="L20" s="34">
        <f t="shared" si="22"/>
        <v>12</v>
      </c>
      <c r="M20" s="34">
        <f t="shared" si="12"/>
        <v>230000</v>
      </c>
      <c r="N20" s="7">
        <f t="shared" si="13"/>
        <v>230000</v>
      </c>
      <c r="O20" s="7">
        <f t="shared" si="0"/>
        <v>330000</v>
      </c>
      <c r="P20" s="7">
        <f t="shared" si="14"/>
        <v>39600</v>
      </c>
      <c r="Q20" s="7">
        <f t="shared" si="1"/>
        <v>0</v>
      </c>
      <c r="R20" s="7">
        <f t="shared" si="2"/>
        <v>0</v>
      </c>
      <c r="S20" s="7">
        <f t="shared" si="15"/>
        <v>39600</v>
      </c>
      <c r="T20" s="7">
        <f t="shared" si="16"/>
        <v>34030.769230769234</v>
      </c>
      <c r="U20" s="7">
        <f t="shared" si="17"/>
        <v>0</v>
      </c>
      <c r="V20" s="7">
        <f t="shared" si="17"/>
        <v>0</v>
      </c>
      <c r="W20" s="7">
        <f t="shared" si="3"/>
        <v>34030.769230769234</v>
      </c>
      <c r="X20" s="8">
        <f t="shared" si="4"/>
        <v>4200</v>
      </c>
      <c r="Y20" s="8">
        <f t="shared" si="5"/>
        <v>0</v>
      </c>
      <c r="Z20" s="8">
        <f t="shared" si="6"/>
        <v>0</v>
      </c>
      <c r="AA20" s="27">
        <f t="shared" si="7"/>
        <v>4200</v>
      </c>
      <c r="AB20" s="7">
        <f t="shared" si="18"/>
        <v>4200</v>
      </c>
      <c r="AC20" s="7">
        <f t="shared" si="18"/>
        <v>0</v>
      </c>
      <c r="AD20" s="7">
        <f t="shared" si="18"/>
        <v>0</v>
      </c>
      <c r="AE20" s="7">
        <f t="shared" si="19"/>
        <v>4200</v>
      </c>
      <c r="AG20" s="7">
        <f t="shared" si="8"/>
        <v>800</v>
      </c>
      <c r="AI20" s="7">
        <f t="shared" si="9"/>
        <v>5000</v>
      </c>
    </row>
    <row r="21" spans="1:35" x14ac:dyDescent="0.25">
      <c r="A21" s="28"/>
      <c r="B21" s="22">
        <v>13</v>
      </c>
      <c r="C21" s="29">
        <v>10000</v>
      </c>
      <c r="D21" s="35">
        <f t="shared" si="24"/>
        <v>90000</v>
      </c>
      <c r="E21" s="31"/>
      <c r="F21" s="31"/>
      <c r="G21" s="32">
        <f t="shared" si="10"/>
        <v>0</v>
      </c>
      <c r="H21" s="33"/>
      <c r="I21" s="30">
        <f t="shared" si="23"/>
        <v>0</v>
      </c>
      <c r="J21" s="30">
        <f t="shared" si="11"/>
        <v>100000</v>
      </c>
      <c r="K21" s="21">
        <f t="shared" si="21"/>
        <v>26</v>
      </c>
      <c r="L21" s="34">
        <f t="shared" si="22"/>
        <v>13</v>
      </c>
      <c r="M21" s="34">
        <f t="shared" si="12"/>
        <v>230000</v>
      </c>
      <c r="N21" s="7">
        <f t="shared" si="13"/>
        <v>230000</v>
      </c>
      <c r="O21" s="7">
        <f t="shared" si="0"/>
        <v>330000</v>
      </c>
      <c r="P21" s="7">
        <f t="shared" si="14"/>
        <v>39600</v>
      </c>
      <c r="Q21" s="7">
        <f t="shared" si="1"/>
        <v>0</v>
      </c>
      <c r="R21" s="7">
        <f t="shared" si="2"/>
        <v>0</v>
      </c>
      <c r="S21" s="7">
        <f t="shared" si="15"/>
        <v>39600</v>
      </c>
      <c r="T21" s="7">
        <f t="shared" si="16"/>
        <v>38230.769230769234</v>
      </c>
      <c r="U21" s="7">
        <f t="shared" si="17"/>
        <v>0</v>
      </c>
      <c r="V21" s="7">
        <f t="shared" si="17"/>
        <v>0</v>
      </c>
      <c r="W21" s="7">
        <f t="shared" si="3"/>
        <v>38230.769230769234</v>
      </c>
      <c r="X21" s="8">
        <f t="shared" si="4"/>
        <v>1569.2307692307659</v>
      </c>
      <c r="Y21" s="8">
        <f t="shared" si="5"/>
        <v>0</v>
      </c>
      <c r="Z21" s="8">
        <f t="shared" si="6"/>
        <v>0</v>
      </c>
      <c r="AA21" s="27">
        <f t="shared" si="7"/>
        <v>1569.2307692307659</v>
      </c>
      <c r="AB21" s="7">
        <f t="shared" si="18"/>
        <v>1569.2307692307659</v>
      </c>
      <c r="AC21" s="7">
        <f t="shared" si="18"/>
        <v>0</v>
      </c>
      <c r="AD21" s="7">
        <f t="shared" si="18"/>
        <v>0</v>
      </c>
      <c r="AE21" s="7">
        <f t="shared" si="19"/>
        <v>1569.2307692307659</v>
      </c>
      <c r="AG21" s="7">
        <f t="shared" si="8"/>
        <v>800</v>
      </c>
      <c r="AI21" s="7">
        <f t="shared" si="9"/>
        <v>7630.7692307692341</v>
      </c>
    </row>
    <row r="22" spans="1:35" x14ac:dyDescent="0.25">
      <c r="A22" s="28"/>
      <c r="B22" s="22">
        <v>14</v>
      </c>
      <c r="C22" s="29">
        <v>10000</v>
      </c>
      <c r="D22" s="35">
        <f t="shared" si="24"/>
        <v>100000</v>
      </c>
      <c r="E22" s="33"/>
      <c r="F22" s="31"/>
      <c r="G22" s="32">
        <f t="shared" si="10"/>
        <v>0</v>
      </c>
      <c r="H22" s="33"/>
      <c r="I22" s="30">
        <f t="shared" si="23"/>
        <v>0</v>
      </c>
      <c r="J22" s="30">
        <f t="shared" si="11"/>
        <v>100000</v>
      </c>
      <c r="K22" s="21">
        <f t="shared" si="21"/>
        <v>26</v>
      </c>
      <c r="L22" s="34">
        <f t="shared" si="22"/>
        <v>14</v>
      </c>
      <c r="M22" s="34">
        <f t="shared" si="12"/>
        <v>230000</v>
      </c>
      <c r="N22" s="7">
        <f t="shared" si="13"/>
        <v>230000</v>
      </c>
      <c r="O22" s="7">
        <f t="shared" si="0"/>
        <v>330000</v>
      </c>
      <c r="P22" s="7">
        <f t="shared" si="14"/>
        <v>39600</v>
      </c>
      <c r="Q22" s="7">
        <f t="shared" si="1"/>
        <v>0</v>
      </c>
      <c r="R22" s="7">
        <f t="shared" si="2"/>
        <v>0</v>
      </c>
      <c r="S22" s="7">
        <f t="shared" si="15"/>
        <v>39600</v>
      </c>
      <c r="T22" s="7">
        <f t="shared" si="16"/>
        <v>39800</v>
      </c>
      <c r="U22" s="7">
        <f t="shared" si="17"/>
        <v>0</v>
      </c>
      <c r="V22" s="7">
        <f t="shared" si="17"/>
        <v>0</v>
      </c>
      <c r="W22" s="7">
        <f t="shared" si="3"/>
        <v>39800</v>
      </c>
      <c r="X22" s="8">
        <f t="shared" si="4"/>
        <v>1523.076923076922</v>
      </c>
      <c r="Y22" s="8">
        <f t="shared" si="5"/>
        <v>0</v>
      </c>
      <c r="Z22" s="8">
        <f t="shared" si="6"/>
        <v>0</v>
      </c>
      <c r="AA22" s="27">
        <f t="shared" si="7"/>
        <v>1523.076923076922</v>
      </c>
      <c r="AB22" s="7">
        <f t="shared" si="18"/>
        <v>1523.076923076922</v>
      </c>
      <c r="AC22" s="7">
        <f t="shared" si="18"/>
        <v>0</v>
      </c>
      <c r="AD22" s="7">
        <f t="shared" si="18"/>
        <v>0</v>
      </c>
      <c r="AE22" s="7">
        <f t="shared" si="19"/>
        <v>1523.076923076922</v>
      </c>
      <c r="AG22" s="7">
        <f t="shared" si="8"/>
        <v>800</v>
      </c>
      <c r="AI22" s="7">
        <f t="shared" si="9"/>
        <v>7676.923076923078</v>
      </c>
    </row>
    <row r="23" spans="1:35" x14ac:dyDescent="0.25">
      <c r="A23" s="28"/>
      <c r="B23" s="22">
        <v>15</v>
      </c>
      <c r="C23" s="29">
        <v>10000</v>
      </c>
      <c r="D23" s="35">
        <f t="shared" si="24"/>
        <v>110000</v>
      </c>
      <c r="E23" s="31"/>
      <c r="F23" s="31">
        <v>5000</v>
      </c>
      <c r="G23" s="32">
        <f t="shared" si="10"/>
        <v>5000</v>
      </c>
      <c r="H23" s="33"/>
      <c r="I23" s="30">
        <f t="shared" si="23"/>
        <v>5000</v>
      </c>
      <c r="J23" s="30">
        <f t="shared" si="11"/>
        <v>100000</v>
      </c>
      <c r="K23" s="21">
        <f t="shared" si="21"/>
        <v>26</v>
      </c>
      <c r="L23" s="34">
        <f t="shared" si="22"/>
        <v>15</v>
      </c>
      <c r="M23" s="34">
        <f t="shared" si="12"/>
        <v>230000</v>
      </c>
      <c r="N23" s="7">
        <f t="shared" si="13"/>
        <v>235000</v>
      </c>
      <c r="O23" s="7">
        <f t="shared" si="0"/>
        <v>335000</v>
      </c>
      <c r="P23" s="7">
        <f t="shared" si="14"/>
        <v>39600</v>
      </c>
      <c r="Q23" s="7">
        <f t="shared" si="1"/>
        <v>0</v>
      </c>
      <c r="R23" s="7">
        <f t="shared" si="2"/>
        <v>0</v>
      </c>
      <c r="S23" s="7">
        <f t="shared" si="15"/>
        <v>39600</v>
      </c>
      <c r="T23" s="7">
        <f t="shared" si="16"/>
        <v>41323.076923076922</v>
      </c>
      <c r="U23" s="7">
        <f t="shared" si="17"/>
        <v>0</v>
      </c>
      <c r="V23" s="7">
        <f t="shared" si="17"/>
        <v>0</v>
      </c>
      <c r="W23" s="7">
        <f t="shared" si="3"/>
        <v>41323.076923076922</v>
      </c>
      <c r="X23" s="8">
        <f t="shared" si="4"/>
        <v>2523.076923076922</v>
      </c>
      <c r="Y23" s="8">
        <f t="shared" si="5"/>
        <v>0</v>
      </c>
      <c r="Z23" s="8">
        <f t="shared" si="6"/>
        <v>0</v>
      </c>
      <c r="AA23" s="27">
        <f t="shared" si="7"/>
        <v>2523.076923076922</v>
      </c>
      <c r="AB23" s="7">
        <f t="shared" si="18"/>
        <v>2523.076923076922</v>
      </c>
      <c r="AC23" s="7">
        <f t="shared" si="18"/>
        <v>0</v>
      </c>
      <c r="AD23" s="7">
        <f t="shared" si="18"/>
        <v>0</v>
      </c>
      <c r="AE23" s="7">
        <f t="shared" si="19"/>
        <v>2523.076923076922</v>
      </c>
      <c r="AG23" s="7">
        <f t="shared" si="8"/>
        <v>1200</v>
      </c>
      <c r="AI23" s="7">
        <f t="shared" si="9"/>
        <v>11276.923076923078</v>
      </c>
    </row>
    <row r="24" spans="1:35" x14ac:dyDescent="0.25">
      <c r="A24" s="28"/>
      <c r="B24" s="22">
        <v>16</v>
      </c>
      <c r="C24" s="29">
        <v>10000</v>
      </c>
      <c r="D24" s="35">
        <f t="shared" si="24"/>
        <v>120000</v>
      </c>
      <c r="E24" s="31"/>
      <c r="F24" s="31"/>
      <c r="G24" s="32">
        <f t="shared" si="10"/>
        <v>0</v>
      </c>
      <c r="H24" s="33"/>
      <c r="I24" s="30">
        <f t="shared" si="23"/>
        <v>5000</v>
      </c>
      <c r="J24" s="30">
        <f t="shared" si="11"/>
        <v>100000</v>
      </c>
      <c r="K24" s="21">
        <f t="shared" si="21"/>
        <v>26</v>
      </c>
      <c r="L24" s="34">
        <f t="shared" si="22"/>
        <v>16</v>
      </c>
      <c r="M24" s="34">
        <f t="shared" si="12"/>
        <v>230000</v>
      </c>
      <c r="N24" s="7">
        <f t="shared" si="13"/>
        <v>235000</v>
      </c>
      <c r="O24" s="7">
        <f t="shared" si="0"/>
        <v>335000</v>
      </c>
      <c r="P24" s="7">
        <f t="shared" si="14"/>
        <v>39600</v>
      </c>
      <c r="Q24" s="7">
        <f t="shared" si="1"/>
        <v>0</v>
      </c>
      <c r="R24" s="7">
        <f t="shared" si="2"/>
        <v>0</v>
      </c>
      <c r="S24" s="7">
        <f t="shared" si="15"/>
        <v>39600</v>
      </c>
      <c r="T24" s="7">
        <f t="shared" si="16"/>
        <v>43846.153846153844</v>
      </c>
      <c r="U24" s="7">
        <f t="shared" si="17"/>
        <v>0</v>
      </c>
      <c r="V24" s="7">
        <f t="shared" si="17"/>
        <v>0</v>
      </c>
      <c r="W24" s="7">
        <f t="shared" si="3"/>
        <v>43846.153846153844</v>
      </c>
      <c r="X24" s="8">
        <f t="shared" si="4"/>
        <v>1523.076923076922</v>
      </c>
      <c r="Y24" s="8">
        <f t="shared" si="5"/>
        <v>0</v>
      </c>
      <c r="Z24" s="8">
        <f t="shared" si="6"/>
        <v>0</v>
      </c>
      <c r="AA24" s="27">
        <f t="shared" si="7"/>
        <v>1523.076923076922</v>
      </c>
      <c r="AB24" s="7">
        <f t="shared" si="18"/>
        <v>1523.076923076922</v>
      </c>
      <c r="AC24" s="7">
        <f t="shared" si="18"/>
        <v>0</v>
      </c>
      <c r="AD24" s="7">
        <f t="shared" si="18"/>
        <v>0</v>
      </c>
      <c r="AE24" s="7">
        <f t="shared" si="19"/>
        <v>1523.076923076922</v>
      </c>
      <c r="AG24" s="7">
        <f t="shared" si="8"/>
        <v>800</v>
      </c>
      <c r="AI24" s="7">
        <f t="shared" si="9"/>
        <v>7676.923076923078</v>
      </c>
    </row>
    <row r="25" spans="1:35" x14ac:dyDescent="0.25">
      <c r="A25" s="28"/>
      <c r="B25" s="22">
        <v>17</v>
      </c>
      <c r="C25" s="29">
        <v>10000</v>
      </c>
      <c r="D25" s="35">
        <f t="shared" si="24"/>
        <v>130000</v>
      </c>
      <c r="E25" s="31"/>
      <c r="F25" s="31"/>
      <c r="G25" s="32">
        <f t="shared" si="10"/>
        <v>0</v>
      </c>
      <c r="H25" s="33"/>
      <c r="I25" s="30">
        <f t="shared" si="23"/>
        <v>5000</v>
      </c>
      <c r="J25" s="30">
        <f t="shared" si="11"/>
        <v>100000</v>
      </c>
      <c r="K25" s="21">
        <f t="shared" si="21"/>
        <v>26</v>
      </c>
      <c r="L25" s="34">
        <f t="shared" si="22"/>
        <v>17</v>
      </c>
      <c r="M25" s="34">
        <f t="shared" si="12"/>
        <v>230000</v>
      </c>
      <c r="N25" s="7">
        <f t="shared" si="13"/>
        <v>235000</v>
      </c>
      <c r="O25" s="7">
        <f t="shared" si="0"/>
        <v>335000</v>
      </c>
      <c r="P25" s="7">
        <f t="shared" si="14"/>
        <v>39600</v>
      </c>
      <c r="Q25" s="7">
        <f t="shared" si="1"/>
        <v>0</v>
      </c>
      <c r="R25" s="7">
        <f t="shared" si="2"/>
        <v>0</v>
      </c>
      <c r="S25" s="7">
        <f t="shared" si="15"/>
        <v>39600</v>
      </c>
      <c r="T25" s="7">
        <f t="shared" si="16"/>
        <v>45369.230769230766</v>
      </c>
      <c r="U25" s="7">
        <f t="shared" si="17"/>
        <v>0</v>
      </c>
      <c r="V25" s="7">
        <f t="shared" si="17"/>
        <v>0</v>
      </c>
      <c r="W25" s="7">
        <f t="shared" si="3"/>
        <v>45369.230769230766</v>
      </c>
      <c r="X25" s="8">
        <f t="shared" si="4"/>
        <v>1523.076923076922</v>
      </c>
      <c r="Y25" s="8">
        <f t="shared" si="5"/>
        <v>0</v>
      </c>
      <c r="Z25" s="8">
        <f t="shared" si="6"/>
        <v>0</v>
      </c>
      <c r="AA25" s="27">
        <f t="shared" si="7"/>
        <v>1523.076923076922</v>
      </c>
      <c r="AB25" s="7">
        <f t="shared" si="18"/>
        <v>1523.076923076922</v>
      </c>
      <c r="AC25" s="7">
        <f t="shared" si="18"/>
        <v>0</v>
      </c>
      <c r="AD25" s="7">
        <f t="shared" si="18"/>
        <v>0</v>
      </c>
      <c r="AE25" s="7">
        <f t="shared" si="19"/>
        <v>1523.076923076922</v>
      </c>
      <c r="AG25" s="7">
        <f t="shared" si="8"/>
        <v>800</v>
      </c>
      <c r="AI25" s="7">
        <f t="shared" si="9"/>
        <v>7676.923076923078</v>
      </c>
    </row>
    <row r="26" spans="1:35" x14ac:dyDescent="0.25">
      <c r="A26" s="28"/>
      <c r="B26" s="22">
        <v>18</v>
      </c>
      <c r="C26" s="29">
        <v>10000</v>
      </c>
      <c r="D26" s="35">
        <f t="shared" si="24"/>
        <v>140000</v>
      </c>
      <c r="E26" s="31"/>
      <c r="F26" s="31"/>
      <c r="G26" s="32">
        <f t="shared" si="10"/>
        <v>0</v>
      </c>
      <c r="H26" s="33"/>
      <c r="I26" s="30">
        <f t="shared" si="23"/>
        <v>5000</v>
      </c>
      <c r="J26" s="30">
        <f t="shared" si="11"/>
        <v>100000</v>
      </c>
      <c r="K26" s="21">
        <f t="shared" si="21"/>
        <v>26</v>
      </c>
      <c r="L26" s="34">
        <f t="shared" si="22"/>
        <v>18</v>
      </c>
      <c r="M26" s="34">
        <f t="shared" si="12"/>
        <v>230000</v>
      </c>
      <c r="N26" s="7">
        <f t="shared" si="13"/>
        <v>235000</v>
      </c>
      <c r="O26" s="7">
        <f t="shared" si="0"/>
        <v>335000</v>
      </c>
      <c r="P26" s="7">
        <f t="shared" si="14"/>
        <v>39600</v>
      </c>
      <c r="Q26" s="7">
        <f t="shared" si="1"/>
        <v>0</v>
      </c>
      <c r="R26" s="7">
        <f t="shared" si="2"/>
        <v>0</v>
      </c>
      <c r="S26" s="7">
        <f t="shared" si="15"/>
        <v>39600</v>
      </c>
      <c r="T26" s="7">
        <f t="shared" si="16"/>
        <v>46892.307692307688</v>
      </c>
      <c r="U26" s="7">
        <f t="shared" ref="U26:V34" si="25">+U25+AC25</f>
        <v>0</v>
      </c>
      <c r="V26" s="7">
        <f t="shared" si="25"/>
        <v>0</v>
      </c>
      <c r="W26" s="7">
        <f t="shared" si="3"/>
        <v>46892.307692307688</v>
      </c>
      <c r="X26" s="8">
        <f t="shared" si="4"/>
        <v>1523.0769230769292</v>
      </c>
      <c r="Y26" s="8">
        <f t="shared" si="5"/>
        <v>0</v>
      </c>
      <c r="Z26" s="8">
        <f t="shared" si="6"/>
        <v>0</v>
      </c>
      <c r="AA26" s="27">
        <f t="shared" si="7"/>
        <v>1523.0769230769292</v>
      </c>
      <c r="AB26" s="7">
        <f t="shared" si="18"/>
        <v>1523.0769230769292</v>
      </c>
      <c r="AC26" s="7">
        <f t="shared" si="18"/>
        <v>0</v>
      </c>
      <c r="AD26" s="7">
        <f t="shared" si="18"/>
        <v>0</v>
      </c>
      <c r="AE26" s="7">
        <f t="shared" si="19"/>
        <v>1523.0769230769292</v>
      </c>
      <c r="AG26" s="7">
        <f t="shared" si="8"/>
        <v>800</v>
      </c>
      <c r="AI26" s="7">
        <f t="shared" si="9"/>
        <v>7676.9230769230708</v>
      </c>
    </row>
    <row r="27" spans="1:35" x14ac:dyDescent="0.25">
      <c r="A27" s="28"/>
      <c r="B27" s="22">
        <v>19</v>
      </c>
      <c r="C27" s="29">
        <v>10000</v>
      </c>
      <c r="D27" s="35">
        <f t="shared" si="24"/>
        <v>150000</v>
      </c>
      <c r="E27" s="31"/>
      <c r="F27" s="31"/>
      <c r="G27" s="32">
        <f t="shared" si="10"/>
        <v>0</v>
      </c>
      <c r="H27" s="33"/>
      <c r="I27" s="30">
        <f t="shared" si="23"/>
        <v>5000</v>
      </c>
      <c r="J27" s="30">
        <f t="shared" si="11"/>
        <v>100000</v>
      </c>
      <c r="K27" s="21">
        <f t="shared" si="21"/>
        <v>26</v>
      </c>
      <c r="L27" s="34">
        <f t="shared" si="22"/>
        <v>19</v>
      </c>
      <c r="M27" s="34">
        <f t="shared" si="12"/>
        <v>230000</v>
      </c>
      <c r="N27" s="7">
        <f t="shared" si="13"/>
        <v>235000</v>
      </c>
      <c r="O27" s="7">
        <f t="shared" si="0"/>
        <v>335000</v>
      </c>
      <c r="P27" s="7">
        <f t="shared" si="14"/>
        <v>39600</v>
      </c>
      <c r="Q27" s="7">
        <f t="shared" si="1"/>
        <v>0</v>
      </c>
      <c r="R27" s="7">
        <f t="shared" si="2"/>
        <v>0</v>
      </c>
      <c r="S27" s="7">
        <f t="shared" si="15"/>
        <v>39600</v>
      </c>
      <c r="T27" s="7">
        <f t="shared" si="16"/>
        <v>48415.384615384617</v>
      </c>
      <c r="U27" s="7">
        <f t="shared" si="25"/>
        <v>0</v>
      </c>
      <c r="V27" s="7">
        <f t="shared" si="25"/>
        <v>0</v>
      </c>
      <c r="W27" s="7">
        <f t="shared" si="3"/>
        <v>48415.384615384617</v>
      </c>
      <c r="X27" s="8">
        <f t="shared" si="4"/>
        <v>1523.076923076922</v>
      </c>
      <c r="Y27" s="8">
        <f t="shared" si="5"/>
        <v>0</v>
      </c>
      <c r="Z27" s="8">
        <f t="shared" si="6"/>
        <v>0</v>
      </c>
      <c r="AA27" s="27">
        <f t="shared" si="7"/>
        <v>1523.076923076922</v>
      </c>
      <c r="AB27" s="7">
        <f t="shared" si="18"/>
        <v>1523.076923076922</v>
      </c>
      <c r="AC27" s="7">
        <f t="shared" si="18"/>
        <v>0</v>
      </c>
      <c r="AD27" s="7">
        <f t="shared" si="18"/>
        <v>0</v>
      </c>
      <c r="AE27" s="7">
        <f t="shared" si="19"/>
        <v>1523.076923076922</v>
      </c>
      <c r="AG27" s="7">
        <f t="shared" si="8"/>
        <v>800</v>
      </c>
      <c r="AI27" s="7">
        <f t="shared" si="9"/>
        <v>7676.923076923078</v>
      </c>
    </row>
    <row r="28" spans="1:35" x14ac:dyDescent="0.25">
      <c r="A28" s="28"/>
      <c r="B28" s="22">
        <v>20</v>
      </c>
      <c r="C28" s="29">
        <v>10000</v>
      </c>
      <c r="D28" s="35">
        <f t="shared" si="24"/>
        <v>160000</v>
      </c>
      <c r="E28" s="31"/>
      <c r="F28" s="31"/>
      <c r="G28" s="32">
        <f t="shared" si="10"/>
        <v>0</v>
      </c>
      <c r="H28" s="33"/>
      <c r="I28" s="30">
        <f t="shared" si="23"/>
        <v>5000</v>
      </c>
      <c r="J28" s="30">
        <f t="shared" si="11"/>
        <v>100000</v>
      </c>
      <c r="K28" s="21">
        <f t="shared" si="21"/>
        <v>26</v>
      </c>
      <c r="L28" s="34">
        <f t="shared" si="22"/>
        <v>20</v>
      </c>
      <c r="M28" s="34">
        <f t="shared" si="12"/>
        <v>230000</v>
      </c>
      <c r="N28" s="7">
        <f t="shared" si="13"/>
        <v>235000</v>
      </c>
      <c r="O28" s="7">
        <f t="shared" si="0"/>
        <v>335000</v>
      </c>
      <c r="P28" s="7">
        <f t="shared" si="14"/>
        <v>39600</v>
      </c>
      <c r="Q28" s="7">
        <f t="shared" si="1"/>
        <v>0</v>
      </c>
      <c r="R28" s="7">
        <f t="shared" si="2"/>
        <v>0</v>
      </c>
      <c r="S28" s="7">
        <f t="shared" si="15"/>
        <v>39600</v>
      </c>
      <c r="T28" s="7">
        <f t="shared" si="16"/>
        <v>49938.461538461539</v>
      </c>
      <c r="U28" s="7">
        <f t="shared" si="25"/>
        <v>0</v>
      </c>
      <c r="V28" s="7">
        <f t="shared" si="25"/>
        <v>0</v>
      </c>
      <c r="W28" s="7">
        <f t="shared" si="3"/>
        <v>49938.461538461539</v>
      </c>
      <c r="X28" s="8">
        <f t="shared" si="4"/>
        <v>1523.076923076922</v>
      </c>
      <c r="Y28" s="8">
        <f t="shared" si="5"/>
        <v>0</v>
      </c>
      <c r="Z28" s="8">
        <f t="shared" si="6"/>
        <v>0</v>
      </c>
      <c r="AA28" s="27">
        <f t="shared" si="7"/>
        <v>1523.076923076922</v>
      </c>
      <c r="AB28" s="7">
        <f t="shared" si="18"/>
        <v>1523.076923076922</v>
      </c>
      <c r="AC28" s="7">
        <f t="shared" si="18"/>
        <v>0</v>
      </c>
      <c r="AD28" s="7">
        <f t="shared" si="18"/>
        <v>0</v>
      </c>
      <c r="AE28" s="7">
        <f t="shared" si="19"/>
        <v>1523.076923076922</v>
      </c>
      <c r="AG28" s="7">
        <f t="shared" si="8"/>
        <v>800</v>
      </c>
      <c r="AI28" s="7">
        <f t="shared" si="9"/>
        <v>7676.923076923078</v>
      </c>
    </row>
    <row r="29" spans="1:35" x14ac:dyDescent="0.25">
      <c r="A29" s="28"/>
      <c r="B29" s="22">
        <v>21</v>
      </c>
      <c r="C29" s="29">
        <v>10000</v>
      </c>
      <c r="D29" s="35">
        <f t="shared" si="24"/>
        <v>170000</v>
      </c>
      <c r="E29" s="31"/>
      <c r="F29" s="31"/>
      <c r="G29" s="32">
        <f t="shared" si="10"/>
        <v>0</v>
      </c>
      <c r="H29" s="33"/>
      <c r="I29" s="30">
        <f t="shared" si="23"/>
        <v>5000</v>
      </c>
      <c r="J29" s="30">
        <f t="shared" si="11"/>
        <v>100000</v>
      </c>
      <c r="K29" s="21">
        <f t="shared" si="21"/>
        <v>26</v>
      </c>
      <c r="L29" s="34">
        <f t="shared" si="22"/>
        <v>21</v>
      </c>
      <c r="M29" s="34">
        <f t="shared" si="12"/>
        <v>230000</v>
      </c>
      <c r="N29" s="7">
        <f t="shared" si="13"/>
        <v>235000</v>
      </c>
      <c r="O29" s="7">
        <f t="shared" si="0"/>
        <v>335000</v>
      </c>
      <c r="P29" s="7">
        <f t="shared" si="14"/>
        <v>39600</v>
      </c>
      <c r="Q29" s="7">
        <f t="shared" si="1"/>
        <v>0</v>
      </c>
      <c r="R29" s="7">
        <f t="shared" si="2"/>
        <v>0</v>
      </c>
      <c r="S29" s="7">
        <f t="shared" si="15"/>
        <v>39600</v>
      </c>
      <c r="T29" s="7">
        <f t="shared" si="16"/>
        <v>51461.538461538461</v>
      </c>
      <c r="U29" s="7">
        <f t="shared" si="25"/>
        <v>0</v>
      </c>
      <c r="V29" s="7">
        <f t="shared" si="25"/>
        <v>0</v>
      </c>
      <c r="W29" s="7">
        <f t="shared" si="3"/>
        <v>51461.538461538461</v>
      </c>
      <c r="X29" s="8">
        <f t="shared" si="4"/>
        <v>1523.076923076922</v>
      </c>
      <c r="Y29" s="8">
        <f t="shared" si="5"/>
        <v>0</v>
      </c>
      <c r="Z29" s="8">
        <f t="shared" si="6"/>
        <v>0</v>
      </c>
      <c r="AA29" s="27">
        <f t="shared" si="7"/>
        <v>1523.076923076922</v>
      </c>
      <c r="AB29" s="7">
        <f t="shared" si="18"/>
        <v>1523.076923076922</v>
      </c>
      <c r="AC29" s="7">
        <f t="shared" si="18"/>
        <v>0</v>
      </c>
      <c r="AD29" s="7">
        <f t="shared" si="18"/>
        <v>0</v>
      </c>
      <c r="AE29" s="7">
        <f t="shared" si="19"/>
        <v>1523.076923076922</v>
      </c>
      <c r="AG29" s="7">
        <f t="shared" si="8"/>
        <v>800</v>
      </c>
      <c r="AI29" s="7">
        <f t="shared" si="9"/>
        <v>7676.923076923078</v>
      </c>
    </row>
    <row r="30" spans="1:35" x14ac:dyDescent="0.25">
      <c r="A30" s="28"/>
      <c r="B30" s="22">
        <v>22</v>
      </c>
      <c r="C30" s="29">
        <v>10000</v>
      </c>
      <c r="D30" s="35">
        <f t="shared" si="24"/>
        <v>180000</v>
      </c>
      <c r="E30" s="31"/>
      <c r="F30" s="31"/>
      <c r="G30" s="32">
        <f t="shared" si="10"/>
        <v>0</v>
      </c>
      <c r="H30" s="33"/>
      <c r="I30" s="30">
        <f t="shared" si="23"/>
        <v>5000</v>
      </c>
      <c r="J30" s="30">
        <f t="shared" si="11"/>
        <v>100000</v>
      </c>
      <c r="K30" s="21">
        <f t="shared" si="21"/>
        <v>26</v>
      </c>
      <c r="L30" s="34">
        <f t="shared" si="22"/>
        <v>22</v>
      </c>
      <c r="M30" s="34">
        <f t="shared" si="12"/>
        <v>230000</v>
      </c>
      <c r="N30" s="7">
        <f t="shared" si="13"/>
        <v>235000</v>
      </c>
      <c r="O30" s="7">
        <f t="shared" si="0"/>
        <v>335000</v>
      </c>
      <c r="P30" s="7">
        <f t="shared" si="14"/>
        <v>39600</v>
      </c>
      <c r="Q30" s="7">
        <f t="shared" si="1"/>
        <v>0</v>
      </c>
      <c r="R30" s="7">
        <f t="shared" si="2"/>
        <v>0</v>
      </c>
      <c r="S30" s="7">
        <f t="shared" si="15"/>
        <v>39600</v>
      </c>
      <c r="T30" s="7">
        <f t="shared" si="16"/>
        <v>52984.615384615383</v>
      </c>
      <c r="U30" s="7">
        <f t="shared" si="25"/>
        <v>0</v>
      </c>
      <c r="V30" s="7">
        <f t="shared" si="25"/>
        <v>0</v>
      </c>
      <c r="W30" s="7">
        <f t="shared" si="3"/>
        <v>52984.615384615383</v>
      </c>
      <c r="X30" s="8">
        <f t="shared" si="4"/>
        <v>1523.076923076922</v>
      </c>
      <c r="Y30" s="8">
        <f t="shared" si="5"/>
        <v>0</v>
      </c>
      <c r="Z30" s="8">
        <f t="shared" si="6"/>
        <v>0</v>
      </c>
      <c r="AA30" s="27">
        <f t="shared" si="7"/>
        <v>1523.076923076922</v>
      </c>
      <c r="AB30" s="7">
        <f t="shared" si="18"/>
        <v>1523.076923076922</v>
      </c>
      <c r="AC30" s="7">
        <f t="shared" si="18"/>
        <v>0</v>
      </c>
      <c r="AD30" s="7">
        <f t="shared" si="18"/>
        <v>0</v>
      </c>
      <c r="AE30" s="7">
        <f t="shared" si="19"/>
        <v>1523.076923076922</v>
      </c>
      <c r="AG30" s="7">
        <f t="shared" si="8"/>
        <v>800</v>
      </c>
      <c r="AI30" s="7">
        <f t="shared" si="9"/>
        <v>7676.923076923078</v>
      </c>
    </row>
    <row r="31" spans="1:35" x14ac:dyDescent="0.25">
      <c r="A31" s="28"/>
      <c r="B31" s="22">
        <v>23</v>
      </c>
      <c r="C31" s="29">
        <v>10000</v>
      </c>
      <c r="D31" s="35">
        <f t="shared" si="24"/>
        <v>190000</v>
      </c>
      <c r="E31" s="31"/>
      <c r="F31" s="31"/>
      <c r="G31" s="32">
        <f t="shared" si="10"/>
        <v>0</v>
      </c>
      <c r="H31" s="33"/>
      <c r="I31" s="30">
        <f t="shared" si="23"/>
        <v>5000</v>
      </c>
      <c r="J31" s="30">
        <f t="shared" si="11"/>
        <v>100000</v>
      </c>
      <c r="K31" s="21">
        <f t="shared" si="21"/>
        <v>26</v>
      </c>
      <c r="L31" s="34">
        <f t="shared" si="22"/>
        <v>23</v>
      </c>
      <c r="M31" s="34">
        <f t="shared" si="12"/>
        <v>230000</v>
      </c>
      <c r="N31" s="7">
        <f t="shared" si="13"/>
        <v>235000</v>
      </c>
      <c r="O31" s="7">
        <f t="shared" si="0"/>
        <v>335000</v>
      </c>
      <c r="P31" s="7">
        <f t="shared" si="14"/>
        <v>39600</v>
      </c>
      <c r="Q31" s="7">
        <f t="shared" si="1"/>
        <v>0</v>
      </c>
      <c r="R31" s="7">
        <f t="shared" si="2"/>
        <v>0</v>
      </c>
      <c r="S31" s="7">
        <f t="shared" si="15"/>
        <v>39600</v>
      </c>
      <c r="T31" s="7">
        <f t="shared" si="16"/>
        <v>54507.692307692305</v>
      </c>
      <c r="U31" s="7">
        <f t="shared" si="25"/>
        <v>0</v>
      </c>
      <c r="V31" s="7">
        <f t="shared" si="25"/>
        <v>0</v>
      </c>
      <c r="W31" s="7">
        <f t="shared" si="3"/>
        <v>54507.692307692305</v>
      </c>
      <c r="X31" s="8">
        <f t="shared" si="4"/>
        <v>1523.0769230769292</v>
      </c>
      <c r="Y31" s="8">
        <f t="shared" si="5"/>
        <v>0</v>
      </c>
      <c r="Z31" s="8">
        <f t="shared" si="6"/>
        <v>0</v>
      </c>
      <c r="AA31" s="27">
        <f t="shared" si="7"/>
        <v>1523.0769230769292</v>
      </c>
      <c r="AB31" s="7">
        <f t="shared" si="18"/>
        <v>1523.0769230769292</v>
      </c>
      <c r="AC31" s="7">
        <f t="shared" si="18"/>
        <v>0</v>
      </c>
      <c r="AD31" s="7">
        <f t="shared" si="18"/>
        <v>0</v>
      </c>
      <c r="AE31" s="7">
        <f t="shared" si="19"/>
        <v>1523.0769230769292</v>
      </c>
      <c r="AG31" s="7">
        <f t="shared" si="8"/>
        <v>800</v>
      </c>
      <c r="AI31" s="7">
        <f t="shared" si="9"/>
        <v>7676.9230769230708</v>
      </c>
    </row>
    <row r="32" spans="1:35" x14ac:dyDescent="0.25">
      <c r="A32" s="28"/>
      <c r="B32" s="22">
        <v>24</v>
      </c>
      <c r="C32" s="29">
        <v>10000</v>
      </c>
      <c r="D32" s="35">
        <f t="shared" si="24"/>
        <v>200000</v>
      </c>
      <c r="E32" s="31"/>
      <c r="F32" s="31"/>
      <c r="G32" s="32">
        <f t="shared" si="10"/>
        <v>0</v>
      </c>
      <c r="H32" s="33"/>
      <c r="I32" s="30">
        <f t="shared" si="23"/>
        <v>5000</v>
      </c>
      <c r="J32" s="30">
        <f t="shared" si="11"/>
        <v>100000</v>
      </c>
      <c r="K32" s="21">
        <f t="shared" si="21"/>
        <v>26</v>
      </c>
      <c r="L32" s="34">
        <f t="shared" si="22"/>
        <v>24</v>
      </c>
      <c r="M32" s="34">
        <f t="shared" si="12"/>
        <v>230000</v>
      </c>
      <c r="N32" s="7">
        <f t="shared" si="13"/>
        <v>235000</v>
      </c>
      <c r="O32" s="7">
        <f t="shared" si="0"/>
        <v>335000</v>
      </c>
      <c r="P32" s="7">
        <f t="shared" si="14"/>
        <v>39600</v>
      </c>
      <c r="Q32" s="7">
        <f t="shared" si="1"/>
        <v>0</v>
      </c>
      <c r="R32" s="7">
        <f t="shared" si="2"/>
        <v>0</v>
      </c>
      <c r="S32" s="7">
        <f t="shared" si="15"/>
        <v>39600</v>
      </c>
      <c r="T32" s="7">
        <f t="shared" si="16"/>
        <v>56030.769230769234</v>
      </c>
      <c r="U32" s="7">
        <f t="shared" si="25"/>
        <v>0</v>
      </c>
      <c r="V32" s="7">
        <f t="shared" si="25"/>
        <v>0</v>
      </c>
      <c r="W32" s="7">
        <f t="shared" si="3"/>
        <v>56030.769230769234</v>
      </c>
      <c r="X32" s="8">
        <f t="shared" si="4"/>
        <v>1523.076923076922</v>
      </c>
      <c r="Y32" s="8">
        <f t="shared" si="5"/>
        <v>0</v>
      </c>
      <c r="Z32" s="8">
        <f t="shared" si="6"/>
        <v>0</v>
      </c>
      <c r="AA32" s="27">
        <f t="shared" si="7"/>
        <v>1523.076923076922</v>
      </c>
      <c r="AB32" s="7">
        <f t="shared" si="18"/>
        <v>1523.076923076922</v>
      </c>
      <c r="AC32" s="7">
        <f t="shared" si="18"/>
        <v>0</v>
      </c>
      <c r="AD32" s="7">
        <f t="shared" si="18"/>
        <v>0</v>
      </c>
      <c r="AE32" s="7">
        <f t="shared" si="19"/>
        <v>1523.076923076922</v>
      </c>
      <c r="AG32" s="7">
        <f t="shared" si="8"/>
        <v>800</v>
      </c>
      <c r="AI32" s="7">
        <f t="shared" si="9"/>
        <v>7676.923076923078</v>
      </c>
    </row>
    <row r="33" spans="1:35" x14ac:dyDescent="0.25">
      <c r="A33" s="28"/>
      <c r="B33" s="22">
        <v>25</v>
      </c>
      <c r="C33" s="29">
        <v>10000</v>
      </c>
      <c r="D33" s="35">
        <f t="shared" si="24"/>
        <v>210000</v>
      </c>
      <c r="E33" s="31"/>
      <c r="F33" s="31"/>
      <c r="G33" s="32">
        <f t="shared" si="10"/>
        <v>0</v>
      </c>
      <c r="H33" s="33"/>
      <c r="I33" s="30">
        <f t="shared" si="23"/>
        <v>5000</v>
      </c>
      <c r="J33" s="30">
        <f t="shared" si="11"/>
        <v>100000</v>
      </c>
      <c r="K33" s="21">
        <f t="shared" si="21"/>
        <v>26</v>
      </c>
      <c r="L33" s="34">
        <f t="shared" si="22"/>
        <v>25</v>
      </c>
      <c r="M33" s="34">
        <f t="shared" si="12"/>
        <v>230000</v>
      </c>
      <c r="N33" s="7">
        <f t="shared" si="13"/>
        <v>235000</v>
      </c>
      <c r="O33" s="7">
        <f t="shared" si="0"/>
        <v>335000</v>
      </c>
      <c r="P33" s="7">
        <f t="shared" si="14"/>
        <v>39600</v>
      </c>
      <c r="Q33" s="7">
        <f t="shared" si="1"/>
        <v>0</v>
      </c>
      <c r="R33" s="7">
        <f t="shared" si="2"/>
        <v>0</v>
      </c>
      <c r="S33" s="7">
        <f t="shared" si="15"/>
        <v>39600</v>
      </c>
      <c r="T33" s="7">
        <f t="shared" si="16"/>
        <v>57553.846153846156</v>
      </c>
      <c r="U33" s="7">
        <f t="shared" si="25"/>
        <v>0</v>
      </c>
      <c r="V33" s="7">
        <f t="shared" si="25"/>
        <v>0</v>
      </c>
      <c r="W33" s="7">
        <f t="shared" si="3"/>
        <v>57553.846153846156</v>
      </c>
      <c r="X33" s="8">
        <f t="shared" si="4"/>
        <v>1523.076923076922</v>
      </c>
      <c r="Y33" s="8">
        <f t="shared" si="5"/>
        <v>0</v>
      </c>
      <c r="Z33" s="8">
        <f t="shared" si="6"/>
        <v>0</v>
      </c>
      <c r="AA33" s="27">
        <f t="shared" si="7"/>
        <v>1523.076923076922</v>
      </c>
      <c r="AB33" s="7">
        <f t="shared" si="18"/>
        <v>1523.076923076922</v>
      </c>
      <c r="AC33" s="7">
        <f t="shared" si="18"/>
        <v>0</v>
      </c>
      <c r="AD33" s="7">
        <f t="shared" si="18"/>
        <v>0</v>
      </c>
      <c r="AE33" s="7">
        <f t="shared" si="19"/>
        <v>1523.076923076922</v>
      </c>
      <c r="AG33" s="7">
        <f t="shared" si="8"/>
        <v>800</v>
      </c>
      <c r="AI33" s="7">
        <f t="shared" si="9"/>
        <v>7676.923076923078</v>
      </c>
    </row>
    <row r="34" spans="1:35" x14ac:dyDescent="0.25">
      <c r="A34" s="28"/>
      <c r="B34" s="22">
        <v>26</v>
      </c>
      <c r="C34" s="29">
        <v>10000</v>
      </c>
      <c r="D34" s="35">
        <f t="shared" si="24"/>
        <v>220000</v>
      </c>
      <c r="E34" s="31"/>
      <c r="F34" s="31"/>
      <c r="G34" s="32">
        <f t="shared" si="10"/>
        <v>0</v>
      </c>
      <c r="H34" s="33"/>
      <c r="I34" s="30">
        <f t="shared" si="23"/>
        <v>5000</v>
      </c>
      <c r="J34" s="30">
        <f t="shared" si="11"/>
        <v>100000</v>
      </c>
      <c r="K34" s="21">
        <f t="shared" si="21"/>
        <v>26</v>
      </c>
      <c r="L34" s="34">
        <f t="shared" si="22"/>
        <v>26</v>
      </c>
      <c r="M34" s="34">
        <f t="shared" si="12"/>
        <v>230000</v>
      </c>
      <c r="N34" s="7">
        <f t="shared" si="13"/>
        <v>235000</v>
      </c>
      <c r="O34" s="7">
        <f t="shared" si="0"/>
        <v>335000</v>
      </c>
      <c r="P34" s="7">
        <f t="shared" si="14"/>
        <v>39600</v>
      </c>
      <c r="Q34" s="7">
        <f t="shared" si="1"/>
        <v>0</v>
      </c>
      <c r="R34" s="7">
        <f t="shared" si="2"/>
        <v>0</v>
      </c>
      <c r="S34" s="7">
        <f t="shared" si="15"/>
        <v>39600</v>
      </c>
      <c r="T34" s="7">
        <f t="shared" si="16"/>
        <v>59076.923076923078</v>
      </c>
      <c r="U34" s="7">
        <f t="shared" si="25"/>
        <v>0</v>
      </c>
      <c r="V34" s="7">
        <f t="shared" si="25"/>
        <v>0</v>
      </c>
      <c r="W34" s="7">
        <f t="shared" si="3"/>
        <v>59076.923076923078</v>
      </c>
      <c r="X34" s="8">
        <f t="shared" si="4"/>
        <v>1523.076923076922</v>
      </c>
      <c r="Y34" s="8">
        <f t="shared" si="5"/>
        <v>0</v>
      </c>
      <c r="Z34" s="8">
        <f t="shared" si="6"/>
        <v>0</v>
      </c>
      <c r="AA34" s="27">
        <f t="shared" si="7"/>
        <v>1523.076923076922</v>
      </c>
      <c r="AB34" s="7">
        <f t="shared" si="18"/>
        <v>1523.076923076922</v>
      </c>
      <c r="AC34" s="7">
        <f t="shared" si="18"/>
        <v>0</v>
      </c>
      <c r="AD34" s="7">
        <f t="shared" si="18"/>
        <v>0</v>
      </c>
      <c r="AE34" s="7">
        <f t="shared" si="19"/>
        <v>1523.076923076922</v>
      </c>
      <c r="AG34" s="7">
        <f t="shared" si="8"/>
        <v>800</v>
      </c>
      <c r="AI34" s="7">
        <f t="shared" si="9"/>
        <v>7676.923076923078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230000</v>
      </c>
      <c r="D36" s="10"/>
      <c r="E36" s="38">
        <f>SUM(E9:E34)</f>
        <v>0</v>
      </c>
      <c r="F36" s="38">
        <f>SUM(F9:F34)</f>
        <v>5000</v>
      </c>
      <c r="G36" s="39">
        <f>SUM(G9:G35)</f>
        <v>5000</v>
      </c>
      <c r="H36" s="39">
        <f>SUM(H9:H34)</f>
        <v>100000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60600</v>
      </c>
      <c r="AC36" s="41">
        <f>SUM(AC9:AC35)</f>
        <v>0</v>
      </c>
      <c r="AD36" s="41">
        <f>SUM(AD9:AD34)</f>
        <v>0</v>
      </c>
      <c r="AE36" s="41">
        <f>SUM(AE9:AE35)</f>
        <v>60600</v>
      </c>
      <c r="AG36" s="41">
        <f>SUM(AG9:AG35)</f>
        <v>18800</v>
      </c>
      <c r="AI36" s="41">
        <f>SUM(AI9:AI35)</f>
        <v>255599.99999999983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235000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100000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335000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60600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60600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60600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</mergeCells>
  <hyperlinks>
    <hyperlink ref="Q5" r:id="rId1" display="A@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13" workbookViewId="0">
      <selection activeCell="C34" sqref="C34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51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51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51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52"/>
      <c r="D8" s="51">
        <v>0</v>
      </c>
      <c r="E8" s="51"/>
      <c r="F8" s="51"/>
      <c r="G8" s="53"/>
      <c r="H8" s="53"/>
      <c r="I8" s="25">
        <v>0</v>
      </c>
      <c r="J8" s="25"/>
      <c r="K8" s="50"/>
      <c r="L8" s="51"/>
      <c r="M8" s="50"/>
      <c r="N8" s="51"/>
      <c r="O8" s="51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v>10000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260000</v>
      </c>
      <c r="N9" s="7">
        <f>M9+I9</f>
        <v>260000</v>
      </c>
      <c r="O9" s="7">
        <f t="shared" ref="O9:O34" si="0">I9+M9+J9</f>
        <v>260000</v>
      </c>
      <c r="P9" s="7">
        <f>IF(M9&gt;50000,(M9-50000)*20%+3600,IF(M9&gt;30000,(M9-30000)*18%,0))</f>
        <v>45600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45600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1753.8461538461561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1753.8461538461561</v>
      </c>
      <c r="AB9" s="7">
        <f>IF(X9&gt;0,X9,0)</f>
        <v>1753.8461538461561</v>
      </c>
      <c r="AC9" s="7">
        <f>IF(Y9&gt;0,Y9,0)</f>
        <v>0</v>
      </c>
      <c r="AD9" s="7">
        <f>IF(Z9&gt;0,Z9,0)</f>
        <v>0</v>
      </c>
      <c r="AE9" s="7">
        <f>AB9+AC9+AD9</f>
        <v>1753.8461538461561</v>
      </c>
      <c r="AG9" s="7">
        <f t="shared" ref="AG9:AG34" si="8">ROUND((C9+G9)*8%,2)</f>
        <v>800</v>
      </c>
      <c r="AI9" s="7">
        <f t="shared" ref="AI9:AI34" si="9">(C9+G9+H9)-AE9-AG9</f>
        <v>7446.1538461538439</v>
      </c>
    </row>
    <row r="10" spans="1:35" x14ac:dyDescent="0.25">
      <c r="A10" s="28"/>
      <c r="B10" s="22">
        <v>2</v>
      </c>
      <c r="C10" s="29">
        <v>10000</v>
      </c>
      <c r="D10" s="30">
        <f>D9+C9</f>
        <v>10000</v>
      </c>
      <c r="E10" s="31"/>
      <c r="F10" s="31"/>
      <c r="G10" s="32">
        <f t="shared" ref="G10:G34" si="10">E10+F10</f>
        <v>0</v>
      </c>
      <c r="H10" s="33"/>
      <c r="I10" s="30">
        <f>I9+G10</f>
        <v>0</v>
      </c>
      <c r="J10" s="30">
        <f t="shared" ref="J10:J34" si="11">J9+H10</f>
        <v>0</v>
      </c>
      <c r="K10" s="21">
        <f>K9</f>
        <v>26</v>
      </c>
      <c r="L10" s="7">
        <f>B10</f>
        <v>2</v>
      </c>
      <c r="M10" s="34">
        <f t="shared" ref="M10:M34" si="12">IF(B10=B9+1,C10*(K10-L10+1)+D10,M9)</f>
        <v>260000</v>
      </c>
      <c r="N10" s="7">
        <f t="shared" ref="N10:N34" si="13">M10+I10</f>
        <v>260000</v>
      </c>
      <c r="O10" s="7">
        <f t="shared" si="0"/>
        <v>260000</v>
      </c>
      <c r="P10" s="7">
        <f t="shared" ref="P10:P34" si="14">IF(M10&gt;50000,(M10-50000)*20%+3600,IF(M10&gt;30000,(M10-30000)*18%,0))</f>
        <v>45600</v>
      </c>
      <c r="Q10" s="7">
        <f t="shared" si="1"/>
        <v>0</v>
      </c>
      <c r="R10" s="7">
        <f t="shared" si="2"/>
        <v>0</v>
      </c>
      <c r="S10" s="7">
        <f t="shared" ref="S10:S34" si="15">P10+Q10+R10</f>
        <v>45600</v>
      </c>
      <c r="T10" s="7">
        <f t="shared" ref="T10:T34" si="16">T9+AB9</f>
        <v>1753.8461538461561</v>
      </c>
      <c r="U10" s="7">
        <f t="shared" ref="U10:V25" si="17">+U9+AC9</f>
        <v>0</v>
      </c>
      <c r="V10" s="7">
        <f t="shared" si="17"/>
        <v>0</v>
      </c>
      <c r="W10" s="7">
        <f t="shared" si="3"/>
        <v>1753.8461538461561</v>
      </c>
      <c r="X10" s="8">
        <f t="shared" si="4"/>
        <v>1753.8461538461488</v>
      </c>
      <c r="Y10" s="8">
        <f t="shared" si="5"/>
        <v>0</v>
      </c>
      <c r="Z10" s="8">
        <f t="shared" si="6"/>
        <v>0</v>
      </c>
      <c r="AA10" s="27">
        <f t="shared" si="7"/>
        <v>1753.8461538461488</v>
      </c>
      <c r="AB10" s="7">
        <f t="shared" ref="AB10:AD34" si="18">IF(X10&gt;0,X10,0)</f>
        <v>1753.8461538461488</v>
      </c>
      <c r="AC10" s="7">
        <f t="shared" si="18"/>
        <v>0</v>
      </c>
      <c r="AD10" s="7">
        <f t="shared" si="18"/>
        <v>0</v>
      </c>
      <c r="AE10" s="7">
        <f t="shared" ref="AE10:AE34" si="19">AB10+AC10+AD10</f>
        <v>1753.8461538461488</v>
      </c>
      <c r="AG10" s="7">
        <f t="shared" si="8"/>
        <v>800</v>
      </c>
      <c r="AI10" s="7">
        <f t="shared" si="9"/>
        <v>7446.1538461538512</v>
      </c>
    </row>
    <row r="11" spans="1:35" x14ac:dyDescent="0.25">
      <c r="A11" s="28"/>
      <c r="B11" s="22">
        <v>3</v>
      </c>
      <c r="C11" s="29">
        <v>10000</v>
      </c>
      <c r="D11" s="30">
        <f t="shared" ref="D11:D12" si="20">D10+C10</f>
        <v>20000</v>
      </c>
      <c r="E11" s="31"/>
      <c r="F11" s="31"/>
      <c r="G11" s="32">
        <f t="shared" si="10"/>
        <v>0</v>
      </c>
      <c r="H11" s="33"/>
      <c r="I11" s="30">
        <f>I10+G11</f>
        <v>0</v>
      </c>
      <c r="J11" s="30">
        <f t="shared" si="11"/>
        <v>0</v>
      </c>
      <c r="K11" s="21">
        <f t="shared" ref="K11:K34" si="21">K10</f>
        <v>26</v>
      </c>
      <c r="L11" s="7">
        <f t="shared" ref="L11:L34" si="22">B11</f>
        <v>3</v>
      </c>
      <c r="M11" s="34">
        <f t="shared" si="12"/>
        <v>260000</v>
      </c>
      <c r="N11" s="7">
        <f t="shared" si="13"/>
        <v>260000</v>
      </c>
      <c r="O11" s="7">
        <f t="shared" si="0"/>
        <v>260000</v>
      </c>
      <c r="P11" s="7">
        <f t="shared" si="14"/>
        <v>45600</v>
      </c>
      <c r="Q11" s="7">
        <f t="shared" si="1"/>
        <v>0</v>
      </c>
      <c r="R11" s="7">
        <f t="shared" si="2"/>
        <v>0</v>
      </c>
      <c r="S11" s="7">
        <f t="shared" si="15"/>
        <v>45600</v>
      </c>
      <c r="T11" s="7">
        <f t="shared" si="16"/>
        <v>3507.6923076923049</v>
      </c>
      <c r="U11" s="7">
        <f t="shared" si="17"/>
        <v>0</v>
      </c>
      <c r="V11" s="7">
        <f t="shared" si="17"/>
        <v>0</v>
      </c>
      <c r="W11" s="7">
        <f t="shared" si="3"/>
        <v>3507.6923076923049</v>
      </c>
      <c r="X11" s="8">
        <f t="shared" si="4"/>
        <v>1753.8461538461561</v>
      </c>
      <c r="Y11" s="8">
        <f t="shared" si="5"/>
        <v>0</v>
      </c>
      <c r="Z11" s="8">
        <f t="shared" si="6"/>
        <v>0</v>
      </c>
      <c r="AA11" s="27">
        <f t="shared" si="7"/>
        <v>1753.8461538461561</v>
      </c>
      <c r="AB11" s="7">
        <f t="shared" si="18"/>
        <v>1753.8461538461561</v>
      </c>
      <c r="AC11" s="7">
        <f t="shared" si="18"/>
        <v>0</v>
      </c>
      <c r="AD11" s="7">
        <f t="shared" si="18"/>
        <v>0</v>
      </c>
      <c r="AE11" s="7">
        <f t="shared" si="19"/>
        <v>1753.8461538461561</v>
      </c>
      <c r="AG11" s="7">
        <f t="shared" si="8"/>
        <v>800</v>
      </c>
      <c r="AI11" s="7">
        <f t="shared" si="9"/>
        <v>7446.1538461538439</v>
      </c>
    </row>
    <row r="12" spans="1:35" x14ac:dyDescent="0.25">
      <c r="A12" s="28"/>
      <c r="B12" s="22">
        <v>4</v>
      </c>
      <c r="C12" s="29">
        <v>10000</v>
      </c>
      <c r="D12" s="30">
        <f t="shared" si="20"/>
        <v>30000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1"/>
        <v>0</v>
      </c>
      <c r="K12" s="21">
        <f t="shared" si="21"/>
        <v>26</v>
      </c>
      <c r="L12" s="7">
        <f t="shared" si="22"/>
        <v>4</v>
      </c>
      <c r="M12" s="34">
        <f t="shared" si="12"/>
        <v>260000</v>
      </c>
      <c r="N12" s="7">
        <f t="shared" si="13"/>
        <v>260000</v>
      </c>
      <c r="O12" s="7">
        <f t="shared" si="0"/>
        <v>260000</v>
      </c>
      <c r="P12" s="7">
        <f t="shared" si="14"/>
        <v>45600</v>
      </c>
      <c r="Q12" s="7">
        <f t="shared" si="1"/>
        <v>0</v>
      </c>
      <c r="R12" s="7">
        <f t="shared" si="2"/>
        <v>0</v>
      </c>
      <c r="S12" s="7">
        <f t="shared" si="15"/>
        <v>45600</v>
      </c>
      <c r="T12" s="7">
        <f t="shared" si="16"/>
        <v>5261.538461538461</v>
      </c>
      <c r="U12" s="7">
        <f t="shared" si="17"/>
        <v>0</v>
      </c>
      <c r="V12" s="7">
        <f t="shared" si="17"/>
        <v>0</v>
      </c>
      <c r="W12" s="7">
        <f t="shared" si="3"/>
        <v>5261.538461538461</v>
      </c>
      <c r="X12" s="8">
        <f t="shared" si="4"/>
        <v>1753.8461538461561</v>
      </c>
      <c r="Y12" s="8">
        <f t="shared" si="5"/>
        <v>0</v>
      </c>
      <c r="Z12" s="8">
        <f t="shared" si="6"/>
        <v>0</v>
      </c>
      <c r="AA12" s="27">
        <f t="shared" si="7"/>
        <v>1753.8461538461561</v>
      </c>
      <c r="AB12" s="7">
        <f t="shared" si="18"/>
        <v>1753.8461538461561</v>
      </c>
      <c r="AC12" s="7">
        <f t="shared" si="18"/>
        <v>0</v>
      </c>
      <c r="AD12" s="7">
        <f t="shared" si="18"/>
        <v>0</v>
      </c>
      <c r="AE12" s="7">
        <f t="shared" si="19"/>
        <v>1753.8461538461561</v>
      </c>
      <c r="AG12" s="7">
        <f t="shared" si="8"/>
        <v>800</v>
      </c>
      <c r="AI12" s="7">
        <f t="shared" si="9"/>
        <v>7446.1538461538439</v>
      </c>
    </row>
    <row r="13" spans="1:35" x14ac:dyDescent="0.25">
      <c r="A13" s="28"/>
      <c r="B13" s="22">
        <v>5</v>
      </c>
      <c r="C13" s="29">
        <v>10000</v>
      </c>
      <c r="D13" s="35">
        <f>D12+C12</f>
        <v>40000</v>
      </c>
      <c r="E13" s="31"/>
      <c r="F13" s="31"/>
      <c r="G13" s="32">
        <f t="shared" si="10"/>
        <v>0</v>
      </c>
      <c r="H13" s="33"/>
      <c r="I13" s="30">
        <f t="shared" ref="I13:I34" si="23">I12+G13</f>
        <v>0</v>
      </c>
      <c r="J13" s="30">
        <f t="shared" si="11"/>
        <v>0</v>
      </c>
      <c r="K13" s="21">
        <f t="shared" si="21"/>
        <v>26</v>
      </c>
      <c r="L13" s="34">
        <f t="shared" si="22"/>
        <v>5</v>
      </c>
      <c r="M13" s="34">
        <f t="shared" si="12"/>
        <v>260000</v>
      </c>
      <c r="N13" s="7">
        <f t="shared" si="13"/>
        <v>260000</v>
      </c>
      <c r="O13" s="7">
        <f t="shared" si="0"/>
        <v>260000</v>
      </c>
      <c r="P13" s="7">
        <f t="shared" si="14"/>
        <v>45600</v>
      </c>
      <c r="Q13" s="7">
        <f t="shared" si="1"/>
        <v>0</v>
      </c>
      <c r="R13" s="7">
        <f t="shared" si="2"/>
        <v>0</v>
      </c>
      <c r="S13" s="7">
        <f t="shared" si="15"/>
        <v>45600</v>
      </c>
      <c r="T13" s="7">
        <f t="shared" si="16"/>
        <v>7015.3846153846171</v>
      </c>
      <c r="U13" s="7">
        <f t="shared" si="17"/>
        <v>0</v>
      </c>
      <c r="V13" s="7">
        <f t="shared" si="17"/>
        <v>0</v>
      </c>
      <c r="W13" s="7">
        <f t="shared" si="3"/>
        <v>7015.3846153846171</v>
      </c>
      <c r="X13" s="8">
        <f t="shared" si="4"/>
        <v>1753.8461538461561</v>
      </c>
      <c r="Y13" s="8">
        <f t="shared" si="5"/>
        <v>0</v>
      </c>
      <c r="Z13" s="8">
        <f t="shared" si="6"/>
        <v>0</v>
      </c>
      <c r="AA13" s="27">
        <f t="shared" si="7"/>
        <v>1753.8461538461561</v>
      </c>
      <c r="AB13" s="7">
        <f t="shared" si="18"/>
        <v>1753.8461538461561</v>
      </c>
      <c r="AC13" s="7">
        <f t="shared" si="18"/>
        <v>0</v>
      </c>
      <c r="AD13" s="7">
        <f t="shared" si="18"/>
        <v>0</v>
      </c>
      <c r="AE13" s="7">
        <f t="shared" si="19"/>
        <v>1753.8461538461561</v>
      </c>
      <c r="AG13" s="7">
        <f t="shared" si="8"/>
        <v>800</v>
      </c>
      <c r="AI13" s="7">
        <f t="shared" si="9"/>
        <v>7446.1538461538439</v>
      </c>
    </row>
    <row r="14" spans="1:35" x14ac:dyDescent="0.25">
      <c r="A14" s="28"/>
      <c r="B14" s="22">
        <v>6</v>
      </c>
      <c r="C14" s="29">
        <v>10000</v>
      </c>
      <c r="D14" s="35">
        <f>D13+C13</f>
        <v>50000</v>
      </c>
      <c r="E14" s="31"/>
      <c r="F14" s="31"/>
      <c r="G14" s="32"/>
      <c r="H14" s="33"/>
      <c r="I14" s="30">
        <f t="shared" si="23"/>
        <v>0</v>
      </c>
      <c r="J14" s="30">
        <f t="shared" si="11"/>
        <v>0</v>
      </c>
      <c r="K14" s="21">
        <f t="shared" si="21"/>
        <v>26</v>
      </c>
      <c r="L14" s="34">
        <f t="shared" si="22"/>
        <v>6</v>
      </c>
      <c r="M14" s="34">
        <f t="shared" si="12"/>
        <v>260000</v>
      </c>
      <c r="N14" s="7">
        <f t="shared" si="13"/>
        <v>260000</v>
      </c>
      <c r="O14" s="7">
        <f t="shared" si="0"/>
        <v>260000</v>
      </c>
      <c r="P14" s="7">
        <f t="shared" si="14"/>
        <v>45600</v>
      </c>
      <c r="Q14" s="7">
        <f t="shared" si="1"/>
        <v>0</v>
      </c>
      <c r="R14" s="7">
        <f t="shared" si="2"/>
        <v>0</v>
      </c>
      <c r="S14" s="7">
        <f t="shared" si="15"/>
        <v>45600</v>
      </c>
      <c r="T14" s="7">
        <f t="shared" si="16"/>
        <v>8769.2307692307731</v>
      </c>
      <c r="U14" s="7">
        <f t="shared" si="17"/>
        <v>0</v>
      </c>
      <c r="V14" s="7">
        <f t="shared" si="17"/>
        <v>0</v>
      </c>
      <c r="W14" s="7">
        <f t="shared" si="3"/>
        <v>8769.2307692307731</v>
      </c>
      <c r="X14" s="8">
        <f t="shared" si="4"/>
        <v>1753.8461538461488</v>
      </c>
      <c r="Y14" s="8">
        <f t="shared" si="5"/>
        <v>0</v>
      </c>
      <c r="Z14" s="8">
        <f t="shared" si="6"/>
        <v>0</v>
      </c>
      <c r="AA14" s="27">
        <f t="shared" si="7"/>
        <v>1753.8461538461488</v>
      </c>
      <c r="AB14" s="7">
        <f t="shared" si="18"/>
        <v>1753.8461538461488</v>
      </c>
      <c r="AC14" s="7">
        <f t="shared" si="18"/>
        <v>0</v>
      </c>
      <c r="AD14" s="7">
        <f t="shared" si="18"/>
        <v>0</v>
      </c>
      <c r="AE14" s="7">
        <f t="shared" si="19"/>
        <v>1753.8461538461488</v>
      </c>
      <c r="AG14" s="7">
        <f t="shared" si="8"/>
        <v>800</v>
      </c>
      <c r="AI14" s="7">
        <f t="shared" si="9"/>
        <v>7446.1538461538512</v>
      </c>
    </row>
    <row r="15" spans="1:35" x14ac:dyDescent="0.25">
      <c r="A15" s="28"/>
      <c r="B15" s="22">
        <v>7</v>
      </c>
      <c r="C15" s="29">
        <v>10000</v>
      </c>
      <c r="D15" s="35">
        <f>D14+C14</f>
        <v>60000</v>
      </c>
      <c r="E15" s="31"/>
      <c r="F15" s="31"/>
      <c r="G15" s="32">
        <f t="shared" si="10"/>
        <v>0</v>
      </c>
      <c r="H15" s="33"/>
      <c r="I15" s="30">
        <f t="shared" si="23"/>
        <v>0</v>
      </c>
      <c r="J15" s="30">
        <f t="shared" si="11"/>
        <v>0</v>
      </c>
      <c r="K15" s="21">
        <f t="shared" si="21"/>
        <v>26</v>
      </c>
      <c r="L15" s="34">
        <f t="shared" si="22"/>
        <v>7</v>
      </c>
      <c r="M15" s="34">
        <f t="shared" si="12"/>
        <v>260000</v>
      </c>
      <c r="N15" s="7">
        <f t="shared" si="13"/>
        <v>260000</v>
      </c>
      <c r="O15" s="7">
        <f t="shared" si="0"/>
        <v>260000</v>
      </c>
      <c r="P15" s="7">
        <f t="shared" si="14"/>
        <v>45600</v>
      </c>
      <c r="Q15" s="7">
        <f t="shared" si="1"/>
        <v>0</v>
      </c>
      <c r="R15" s="7">
        <f t="shared" si="2"/>
        <v>0</v>
      </c>
      <c r="S15" s="7">
        <f t="shared" si="15"/>
        <v>45600</v>
      </c>
      <c r="T15" s="7">
        <f t="shared" si="16"/>
        <v>10523.076923076922</v>
      </c>
      <c r="U15" s="7">
        <f t="shared" si="17"/>
        <v>0</v>
      </c>
      <c r="V15" s="7">
        <f t="shared" si="17"/>
        <v>0</v>
      </c>
      <c r="W15" s="7">
        <f t="shared" si="3"/>
        <v>10523.076923076922</v>
      </c>
      <c r="X15" s="8">
        <f t="shared" si="4"/>
        <v>1753.8461538461561</v>
      </c>
      <c r="Y15" s="8">
        <f t="shared" si="5"/>
        <v>0</v>
      </c>
      <c r="Z15" s="8">
        <f t="shared" si="6"/>
        <v>0</v>
      </c>
      <c r="AA15" s="27">
        <f t="shared" si="7"/>
        <v>1753.8461538461561</v>
      </c>
      <c r="AB15" s="7">
        <f t="shared" si="18"/>
        <v>1753.8461538461561</v>
      </c>
      <c r="AC15" s="7">
        <f t="shared" si="18"/>
        <v>0</v>
      </c>
      <c r="AD15" s="7">
        <f t="shared" si="18"/>
        <v>0</v>
      </c>
      <c r="AE15" s="7">
        <f t="shared" si="19"/>
        <v>1753.8461538461561</v>
      </c>
      <c r="AG15" s="7">
        <f t="shared" si="8"/>
        <v>800</v>
      </c>
      <c r="AI15" s="7">
        <f t="shared" si="9"/>
        <v>7446.1538461538439</v>
      </c>
    </row>
    <row r="16" spans="1:35" x14ac:dyDescent="0.25">
      <c r="A16" s="28"/>
      <c r="B16" s="22">
        <v>8</v>
      </c>
      <c r="C16" s="29">
        <v>10000</v>
      </c>
      <c r="D16" s="35">
        <f>D15+C15</f>
        <v>70000</v>
      </c>
      <c r="E16" s="31"/>
      <c r="F16" s="31"/>
      <c r="G16" s="32">
        <f t="shared" si="10"/>
        <v>0</v>
      </c>
      <c r="H16" s="33">
        <v>100000</v>
      </c>
      <c r="I16" s="30">
        <f t="shared" si="23"/>
        <v>0</v>
      </c>
      <c r="J16" s="30">
        <f t="shared" si="11"/>
        <v>100000</v>
      </c>
      <c r="K16" s="21">
        <f t="shared" si="21"/>
        <v>26</v>
      </c>
      <c r="L16" s="34">
        <f t="shared" si="22"/>
        <v>8</v>
      </c>
      <c r="M16" s="34">
        <f t="shared" si="12"/>
        <v>260000</v>
      </c>
      <c r="N16" s="7">
        <f t="shared" si="13"/>
        <v>260000</v>
      </c>
      <c r="O16" s="7">
        <f t="shared" si="0"/>
        <v>360000</v>
      </c>
      <c r="P16" s="7">
        <f t="shared" si="14"/>
        <v>45600</v>
      </c>
      <c r="Q16" s="7">
        <f t="shared" si="1"/>
        <v>0</v>
      </c>
      <c r="R16" s="7">
        <f t="shared" si="2"/>
        <v>0</v>
      </c>
      <c r="S16" s="7">
        <f t="shared" si="15"/>
        <v>45600</v>
      </c>
      <c r="T16" s="7">
        <f t="shared" si="16"/>
        <v>12276.923076923078</v>
      </c>
      <c r="U16" s="7">
        <f t="shared" si="17"/>
        <v>0</v>
      </c>
      <c r="V16" s="7">
        <f t="shared" si="17"/>
        <v>0</v>
      </c>
      <c r="W16" s="7">
        <f t="shared" si="3"/>
        <v>12276.923076923078</v>
      </c>
      <c r="X16" s="8">
        <f t="shared" si="4"/>
        <v>21753.846153846156</v>
      </c>
      <c r="Y16" s="8">
        <f t="shared" si="5"/>
        <v>0</v>
      </c>
      <c r="Z16" s="8">
        <f t="shared" si="6"/>
        <v>0</v>
      </c>
      <c r="AA16" s="27">
        <f t="shared" si="7"/>
        <v>21753.846153846156</v>
      </c>
      <c r="AB16" s="7">
        <f t="shared" si="18"/>
        <v>21753.846153846156</v>
      </c>
      <c r="AC16" s="7">
        <f t="shared" si="18"/>
        <v>0</v>
      </c>
      <c r="AD16" s="7">
        <f t="shared" si="18"/>
        <v>0</v>
      </c>
      <c r="AE16" s="7">
        <f t="shared" si="19"/>
        <v>21753.846153846156</v>
      </c>
      <c r="AG16" s="7">
        <f t="shared" si="8"/>
        <v>800</v>
      </c>
      <c r="AI16" s="7">
        <f t="shared" si="9"/>
        <v>87446.153846153844</v>
      </c>
    </row>
    <row r="17" spans="1:35" x14ac:dyDescent="0.25">
      <c r="A17" s="28"/>
      <c r="B17" s="22">
        <v>9</v>
      </c>
      <c r="C17" s="29">
        <v>10000</v>
      </c>
      <c r="D17" s="35">
        <f t="shared" ref="D17:D34" si="24">D16+C16</f>
        <v>80000</v>
      </c>
      <c r="E17" s="31"/>
      <c r="F17" s="31"/>
      <c r="G17" s="32">
        <f t="shared" si="10"/>
        <v>0</v>
      </c>
      <c r="H17" s="33"/>
      <c r="I17" s="30">
        <f t="shared" si="23"/>
        <v>0</v>
      </c>
      <c r="J17" s="30">
        <f t="shared" si="11"/>
        <v>100000</v>
      </c>
      <c r="K17" s="21">
        <f t="shared" si="21"/>
        <v>26</v>
      </c>
      <c r="L17" s="34">
        <f t="shared" si="22"/>
        <v>9</v>
      </c>
      <c r="M17" s="34">
        <f t="shared" si="12"/>
        <v>260000</v>
      </c>
      <c r="N17" s="7">
        <f t="shared" si="13"/>
        <v>260000</v>
      </c>
      <c r="O17" s="7">
        <f t="shared" si="0"/>
        <v>360000</v>
      </c>
      <c r="P17" s="7">
        <f t="shared" si="14"/>
        <v>45600</v>
      </c>
      <c r="Q17" s="7">
        <f t="shared" si="1"/>
        <v>0</v>
      </c>
      <c r="R17" s="7">
        <f t="shared" si="2"/>
        <v>0</v>
      </c>
      <c r="S17" s="7">
        <f t="shared" si="15"/>
        <v>45600</v>
      </c>
      <c r="T17" s="7">
        <f t="shared" si="16"/>
        <v>34030.769230769234</v>
      </c>
      <c r="U17" s="7">
        <f t="shared" si="17"/>
        <v>0</v>
      </c>
      <c r="V17" s="7">
        <f t="shared" si="17"/>
        <v>0</v>
      </c>
      <c r="W17" s="7">
        <f t="shared" si="3"/>
        <v>34030.769230769234</v>
      </c>
      <c r="X17" s="8">
        <f t="shared" si="4"/>
        <v>1753.8461538461488</v>
      </c>
      <c r="Y17" s="8">
        <f t="shared" si="5"/>
        <v>0</v>
      </c>
      <c r="Z17" s="8">
        <f t="shared" si="6"/>
        <v>0</v>
      </c>
      <c r="AA17" s="27">
        <f t="shared" si="7"/>
        <v>1753.8461538461488</v>
      </c>
      <c r="AB17" s="7">
        <f t="shared" si="18"/>
        <v>1753.8461538461488</v>
      </c>
      <c r="AC17" s="7">
        <f t="shared" si="18"/>
        <v>0</v>
      </c>
      <c r="AD17" s="7">
        <f t="shared" si="18"/>
        <v>0</v>
      </c>
      <c r="AE17" s="7">
        <f t="shared" si="19"/>
        <v>1753.8461538461488</v>
      </c>
      <c r="AG17" s="7">
        <f t="shared" si="8"/>
        <v>800</v>
      </c>
      <c r="AI17" s="7">
        <f t="shared" si="9"/>
        <v>7446.1538461538512</v>
      </c>
    </row>
    <row r="18" spans="1:35" x14ac:dyDescent="0.25">
      <c r="A18" s="28"/>
      <c r="B18" s="22">
        <v>10</v>
      </c>
      <c r="C18" s="29">
        <v>10000</v>
      </c>
      <c r="D18" s="35">
        <f t="shared" si="24"/>
        <v>90000</v>
      </c>
      <c r="E18" s="31"/>
      <c r="F18" s="31"/>
      <c r="G18" s="32">
        <f t="shared" si="10"/>
        <v>0</v>
      </c>
      <c r="H18" s="33"/>
      <c r="I18" s="30">
        <f t="shared" si="23"/>
        <v>0</v>
      </c>
      <c r="J18" s="30">
        <f t="shared" si="11"/>
        <v>100000</v>
      </c>
      <c r="K18" s="21">
        <f t="shared" si="21"/>
        <v>26</v>
      </c>
      <c r="L18" s="34">
        <f t="shared" si="22"/>
        <v>10</v>
      </c>
      <c r="M18" s="34">
        <f t="shared" si="12"/>
        <v>260000</v>
      </c>
      <c r="N18" s="7">
        <f t="shared" si="13"/>
        <v>260000</v>
      </c>
      <c r="O18" s="7">
        <f t="shared" si="0"/>
        <v>360000</v>
      </c>
      <c r="P18" s="7">
        <f t="shared" si="14"/>
        <v>45600</v>
      </c>
      <c r="Q18" s="7">
        <f t="shared" si="1"/>
        <v>0</v>
      </c>
      <c r="R18" s="7">
        <f t="shared" si="2"/>
        <v>0</v>
      </c>
      <c r="S18" s="7">
        <f t="shared" si="15"/>
        <v>45600</v>
      </c>
      <c r="T18" s="7">
        <f t="shared" si="16"/>
        <v>35784.615384615383</v>
      </c>
      <c r="U18" s="7">
        <f t="shared" si="17"/>
        <v>0</v>
      </c>
      <c r="V18" s="7">
        <f t="shared" si="17"/>
        <v>0</v>
      </c>
      <c r="W18" s="7">
        <f t="shared" si="3"/>
        <v>35784.615384615383</v>
      </c>
      <c r="X18" s="8">
        <f t="shared" si="4"/>
        <v>1753.8461538461561</v>
      </c>
      <c r="Y18" s="8">
        <f t="shared" si="5"/>
        <v>0</v>
      </c>
      <c r="Z18" s="8">
        <f t="shared" si="6"/>
        <v>0</v>
      </c>
      <c r="AA18" s="27">
        <f t="shared" si="7"/>
        <v>1753.8461538461561</v>
      </c>
      <c r="AB18" s="7">
        <f t="shared" si="18"/>
        <v>1753.8461538461561</v>
      </c>
      <c r="AC18" s="7">
        <f t="shared" si="18"/>
        <v>0</v>
      </c>
      <c r="AD18" s="7">
        <f t="shared" si="18"/>
        <v>0</v>
      </c>
      <c r="AE18" s="7">
        <f t="shared" si="19"/>
        <v>1753.8461538461561</v>
      </c>
      <c r="AG18" s="7">
        <f t="shared" si="8"/>
        <v>800</v>
      </c>
      <c r="AI18" s="7">
        <f t="shared" si="9"/>
        <v>7446.1538461538439</v>
      </c>
    </row>
    <row r="19" spans="1:35" s="21" customFormat="1" x14ac:dyDescent="0.25">
      <c r="A19" s="28"/>
      <c r="B19" s="22">
        <v>11</v>
      </c>
      <c r="C19" s="29">
        <v>5200</v>
      </c>
      <c r="D19" s="35">
        <f t="shared" si="24"/>
        <v>100000</v>
      </c>
      <c r="E19" s="31"/>
      <c r="F19" s="31"/>
      <c r="G19" s="32">
        <f t="shared" si="10"/>
        <v>0</v>
      </c>
      <c r="H19" s="33"/>
      <c r="I19" s="35">
        <f t="shared" si="23"/>
        <v>0</v>
      </c>
      <c r="J19" s="30">
        <f t="shared" si="11"/>
        <v>100000</v>
      </c>
      <c r="K19" s="21">
        <f t="shared" si="21"/>
        <v>26</v>
      </c>
      <c r="L19" s="34">
        <f t="shared" si="22"/>
        <v>11</v>
      </c>
      <c r="M19" s="34">
        <f t="shared" si="12"/>
        <v>183200</v>
      </c>
      <c r="N19" s="34">
        <f t="shared" si="13"/>
        <v>183200</v>
      </c>
      <c r="O19" s="7">
        <f t="shared" si="0"/>
        <v>283200</v>
      </c>
      <c r="P19" s="7">
        <f t="shared" si="14"/>
        <v>30240</v>
      </c>
      <c r="Q19" s="7">
        <f t="shared" si="1"/>
        <v>0</v>
      </c>
      <c r="R19" s="7">
        <f t="shared" si="2"/>
        <v>0</v>
      </c>
      <c r="S19" s="7">
        <f t="shared" si="15"/>
        <v>30240</v>
      </c>
      <c r="T19" s="34">
        <f t="shared" si="16"/>
        <v>37538.461538461539</v>
      </c>
      <c r="U19" s="34">
        <f t="shared" si="17"/>
        <v>0</v>
      </c>
      <c r="V19" s="7">
        <f t="shared" si="17"/>
        <v>0</v>
      </c>
      <c r="W19" s="34">
        <f t="shared" si="3"/>
        <v>37538.461538461539</v>
      </c>
      <c r="X19" s="8">
        <f t="shared" si="4"/>
        <v>-4744.6153846153829</v>
      </c>
      <c r="Y19" s="36">
        <f t="shared" si="5"/>
        <v>0</v>
      </c>
      <c r="Z19" s="8">
        <f t="shared" si="6"/>
        <v>0</v>
      </c>
      <c r="AA19" s="27">
        <f t="shared" si="7"/>
        <v>-4744.6153846153829</v>
      </c>
      <c r="AB19" s="34">
        <f t="shared" si="18"/>
        <v>0</v>
      </c>
      <c r="AC19" s="34">
        <f t="shared" si="18"/>
        <v>0</v>
      </c>
      <c r="AD19" s="7">
        <f t="shared" si="18"/>
        <v>0</v>
      </c>
      <c r="AE19" s="7">
        <f t="shared" si="19"/>
        <v>0</v>
      </c>
      <c r="AG19" s="34">
        <f t="shared" si="8"/>
        <v>416</v>
      </c>
      <c r="AH19" s="34"/>
      <c r="AI19" s="7">
        <f t="shared" si="9"/>
        <v>4784</v>
      </c>
    </row>
    <row r="20" spans="1:35" x14ac:dyDescent="0.25">
      <c r="A20" s="28"/>
      <c r="B20" s="22">
        <v>12</v>
      </c>
      <c r="C20" s="29">
        <v>5200</v>
      </c>
      <c r="D20" s="35">
        <f t="shared" si="24"/>
        <v>105200</v>
      </c>
      <c r="E20" s="31"/>
      <c r="F20" s="31"/>
      <c r="G20" s="32">
        <f t="shared" si="10"/>
        <v>0</v>
      </c>
      <c r="H20" s="33"/>
      <c r="I20" s="30">
        <f t="shared" si="23"/>
        <v>0</v>
      </c>
      <c r="J20" s="30">
        <f t="shared" si="11"/>
        <v>100000</v>
      </c>
      <c r="K20" s="21">
        <f t="shared" si="21"/>
        <v>26</v>
      </c>
      <c r="L20" s="34">
        <f t="shared" si="22"/>
        <v>12</v>
      </c>
      <c r="M20" s="34">
        <f t="shared" si="12"/>
        <v>183200</v>
      </c>
      <c r="N20" s="7">
        <f t="shared" si="13"/>
        <v>183200</v>
      </c>
      <c r="O20" s="7">
        <f t="shared" si="0"/>
        <v>283200</v>
      </c>
      <c r="P20" s="7">
        <f t="shared" si="14"/>
        <v>30240</v>
      </c>
      <c r="Q20" s="7">
        <f t="shared" si="1"/>
        <v>0</v>
      </c>
      <c r="R20" s="7">
        <f t="shared" si="2"/>
        <v>0</v>
      </c>
      <c r="S20" s="7">
        <f t="shared" si="15"/>
        <v>30240</v>
      </c>
      <c r="T20" s="7">
        <f t="shared" si="16"/>
        <v>37538.461538461539</v>
      </c>
      <c r="U20" s="7">
        <f t="shared" si="17"/>
        <v>0</v>
      </c>
      <c r="V20" s="7">
        <f t="shared" si="17"/>
        <v>0</v>
      </c>
      <c r="W20" s="7">
        <f t="shared" si="3"/>
        <v>37538.461538461539</v>
      </c>
      <c r="X20" s="8">
        <f t="shared" si="4"/>
        <v>-3581.538461538461</v>
      </c>
      <c r="Y20" s="8">
        <f t="shared" si="5"/>
        <v>0</v>
      </c>
      <c r="Z20" s="8">
        <f t="shared" si="6"/>
        <v>0</v>
      </c>
      <c r="AA20" s="27">
        <f t="shared" si="7"/>
        <v>-3581.538461538461</v>
      </c>
      <c r="AB20" s="7">
        <f t="shared" si="18"/>
        <v>0</v>
      </c>
      <c r="AC20" s="7">
        <f t="shared" si="18"/>
        <v>0</v>
      </c>
      <c r="AD20" s="7">
        <f t="shared" si="18"/>
        <v>0</v>
      </c>
      <c r="AE20" s="7">
        <f t="shared" si="19"/>
        <v>0</v>
      </c>
      <c r="AG20" s="7">
        <f t="shared" si="8"/>
        <v>416</v>
      </c>
      <c r="AI20" s="7">
        <f t="shared" si="9"/>
        <v>4784</v>
      </c>
    </row>
    <row r="21" spans="1:35" x14ac:dyDescent="0.25">
      <c r="A21" s="28"/>
      <c r="B21" s="22">
        <v>13</v>
      </c>
      <c r="C21" s="29">
        <v>5200</v>
      </c>
      <c r="D21" s="35">
        <f t="shared" si="24"/>
        <v>110400</v>
      </c>
      <c r="E21" s="31"/>
      <c r="F21" s="31"/>
      <c r="G21" s="32">
        <f t="shared" si="10"/>
        <v>0</v>
      </c>
      <c r="H21" s="33"/>
      <c r="I21" s="30">
        <f t="shared" si="23"/>
        <v>0</v>
      </c>
      <c r="J21" s="30">
        <f t="shared" si="11"/>
        <v>100000</v>
      </c>
      <c r="K21" s="21">
        <f t="shared" si="21"/>
        <v>26</v>
      </c>
      <c r="L21" s="34">
        <f t="shared" si="22"/>
        <v>13</v>
      </c>
      <c r="M21" s="34">
        <f t="shared" si="12"/>
        <v>183200</v>
      </c>
      <c r="N21" s="7">
        <f t="shared" si="13"/>
        <v>183200</v>
      </c>
      <c r="O21" s="7">
        <f t="shared" si="0"/>
        <v>283200</v>
      </c>
      <c r="P21" s="7">
        <f t="shared" si="14"/>
        <v>30240</v>
      </c>
      <c r="Q21" s="7">
        <f t="shared" si="1"/>
        <v>0</v>
      </c>
      <c r="R21" s="7">
        <f t="shared" si="2"/>
        <v>0</v>
      </c>
      <c r="S21" s="7">
        <f t="shared" si="15"/>
        <v>30240</v>
      </c>
      <c r="T21" s="7">
        <f t="shared" si="16"/>
        <v>37538.461538461539</v>
      </c>
      <c r="U21" s="7">
        <f t="shared" si="17"/>
        <v>0</v>
      </c>
      <c r="V21" s="7">
        <f t="shared" si="17"/>
        <v>0</v>
      </c>
      <c r="W21" s="7">
        <f t="shared" si="3"/>
        <v>37538.461538461539</v>
      </c>
      <c r="X21" s="8">
        <f t="shared" si="4"/>
        <v>-2418.461538461539</v>
      </c>
      <c r="Y21" s="8">
        <f t="shared" si="5"/>
        <v>0</v>
      </c>
      <c r="Z21" s="8">
        <f t="shared" si="6"/>
        <v>0</v>
      </c>
      <c r="AA21" s="27">
        <f t="shared" si="7"/>
        <v>-2418.461538461539</v>
      </c>
      <c r="AB21" s="7">
        <f t="shared" si="18"/>
        <v>0</v>
      </c>
      <c r="AC21" s="7">
        <f t="shared" si="18"/>
        <v>0</v>
      </c>
      <c r="AD21" s="7">
        <f t="shared" si="18"/>
        <v>0</v>
      </c>
      <c r="AE21" s="7">
        <f t="shared" si="19"/>
        <v>0</v>
      </c>
      <c r="AG21" s="7">
        <f t="shared" si="8"/>
        <v>416</v>
      </c>
      <c r="AI21" s="7">
        <f t="shared" si="9"/>
        <v>4784</v>
      </c>
    </row>
    <row r="22" spans="1:35" x14ac:dyDescent="0.25">
      <c r="A22" s="28"/>
      <c r="B22" s="22">
        <v>14</v>
      </c>
      <c r="C22" s="29">
        <v>5200</v>
      </c>
      <c r="D22" s="35">
        <f t="shared" si="24"/>
        <v>115600</v>
      </c>
      <c r="E22" s="33"/>
      <c r="F22" s="31"/>
      <c r="G22" s="32">
        <f t="shared" si="10"/>
        <v>0</v>
      </c>
      <c r="H22" s="33"/>
      <c r="I22" s="30">
        <f t="shared" si="23"/>
        <v>0</v>
      </c>
      <c r="J22" s="30">
        <f t="shared" si="11"/>
        <v>100000</v>
      </c>
      <c r="K22" s="21">
        <f t="shared" si="21"/>
        <v>26</v>
      </c>
      <c r="L22" s="34">
        <f t="shared" si="22"/>
        <v>14</v>
      </c>
      <c r="M22" s="34">
        <f t="shared" si="12"/>
        <v>183200</v>
      </c>
      <c r="N22" s="7">
        <f t="shared" si="13"/>
        <v>183200</v>
      </c>
      <c r="O22" s="7">
        <f t="shared" si="0"/>
        <v>283200</v>
      </c>
      <c r="P22" s="7">
        <f t="shared" si="14"/>
        <v>30240</v>
      </c>
      <c r="Q22" s="7">
        <f t="shared" si="1"/>
        <v>0</v>
      </c>
      <c r="R22" s="7">
        <f t="shared" si="2"/>
        <v>0</v>
      </c>
      <c r="S22" s="7">
        <f t="shared" si="15"/>
        <v>30240</v>
      </c>
      <c r="T22" s="7">
        <f t="shared" si="16"/>
        <v>37538.461538461539</v>
      </c>
      <c r="U22" s="7">
        <f t="shared" si="17"/>
        <v>0</v>
      </c>
      <c r="V22" s="7">
        <f t="shared" si="17"/>
        <v>0</v>
      </c>
      <c r="W22" s="7">
        <f t="shared" si="3"/>
        <v>37538.461538461539</v>
      </c>
      <c r="X22" s="8">
        <f t="shared" si="4"/>
        <v>-1255.3846153846171</v>
      </c>
      <c r="Y22" s="8">
        <f t="shared" si="5"/>
        <v>0</v>
      </c>
      <c r="Z22" s="8">
        <f t="shared" si="6"/>
        <v>0</v>
      </c>
      <c r="AA22" s="27">
        <f t="shared" si="7"/>
        <v>-1255.3846153846171</v>
      </c>
      <c r="AB22" s="7">
        <f t="shared" si="18"/>
        <v>0</v>
      </c>
      <c r="AC22" s="7">
        <f t="shared" si="18"/>
        <v>0</v>
      </c>
      <c r="AD22" s="7">
        <f t="shared" si="18"/>
        <v>0</v>
      </c>
      <c r="AE22" s="7">
        <f t="shared" si="19"/>
        <v>0</v>
      </c>
      <c r="AG22" s="7">
        <f t="shared" si="8"/>
        <v>416</v>
      </c>
      <c r="AI22" s="7">
        <f t="shared" si="9"/>
        <v>4784</v>
      </c>
    </row>
    <row r="23" spans="1:35" x14ac:dyDescent="0.25">
      <c r="A23" s="28"/>
      <c r="B23" s="22">
        <v>15</v>
      </c>
      <c r="C23" s="29">
        <v>5200</v>
      </c>
      <c r="D23" s="35">
        <f t="shared" si="24"/>
        <v>120800</v>
      </c>
      <c r="E23" s="31"/>
      <c r="F23" s="31">
        <v>5000</v>
      </c>
      <c r="G23" s="32">
        <f t="shared" si="10"/>
        <v>5000</v>
      </c>
      <c r="H23" s="33"/>
      <c r="I23" s="30">
        <f t="shared" si="23"/>
        <v>5000</v>
      </c>
      <c r="J23" s="30">
        <f t="shared" si="11"/>
        <v>100000</v>
      </c>
      <c r="K23" s="21">
        <f t="shared" si="21"/>
        <v>26</v>
      </c>
      <c r="L23" s="34">
        <f t="shared" si="22"/>
        <v>15</v>
      </c>
      <c r="M23" s="34">
        <f t="shared" si="12"/>
        <v>183200</v>
      </c>
      <c r="N23" s="7">
        <f t="shared" si="13"/>
        <v>188200</v>
      </c>
      <c r="O23" s="7">
        <f t="shared" si="0"/>
        <v>288200</v>
      </c>
      <c r="P23" s="7">
        <f t="shared" si="14"/>
        <v>30240</v>
      </c>
      <c r="Q23" s="7">
        <f t="shared" si="1"/>
        <v>0</v>
      </c>
      <c r="R23" s="7">
        <f t="shared" si="2"/>
        <v>0</v>
      </c>
      <c r="S23" s="7">
        <f t="shared" si="15"/>
        <v>30240</v>
      </c>
      <c r="T23" s="7">
        <f t="shared" si="16"/>
        <v>37538.461538461539</v>
      </c>
      <c r="U23" s="7">
        <f t="shared" si="17"/>
        <v>0</v>
      </c>
      <c r="V23" s="7">
        <f t="shared" si="17"/>
        <v>0</v>
      </c>
      <c r="W23" s="7">
        <f t="shared" si="3"/>
        <v>37538.461538461539</v>
      </c>
      <c r="X23" s="8">
        <f t="shared" si="4"/>
        <v>907.69230769230853</v>
      </c>
      <c r="Y23" s="8">
        <f t="shared" si="5"/>
        <v>0</v>
      </c>
      <c r="Z23" s="8">
        <f t="shared" si="6"/>
        <v>0</v>
      </c>
      <c r="AA23" s="27">
        <f t="shared" si="7"/>
        <v>907.69230769230853</v>
      </c>
      <c r="AB23" s="7">
        <f t="shared" si="18"/>
        <v>907.69230769230853</v>
      </c>
      <c r="AC23" s="7">
        <f t="shared" si="18"/>
        <v>0</v>
      </c>
      <c r="AD23" s="7">
        <f t="shared" si="18"/>
        <v>0</v>
      </c>
      <c r="AE23" s="7">
        <f t="shared" si="19"/>
        <v>907.69230769230853</v>
      </c>
      <c r="AG23" s="7">
        <f t="shared" si="8"/>
        <v>816</v>
      </c>
      <c r="AI23" s="7">
        <f t="shared" si="9"/>
        <v>8476.3076923076915</v>
      </c>
    </row>
    <row r="24" spans="1:35" x14ac:dyDescent="0.25">
      <c r="A24" s="28"/>
      <c r="B24" s="22">
        <v>16</v>
      </c>
      <c r="C24" s="29">
        <v>5200</v>
      </c>
      <c r="D24" s="35">
        <f t="shared" si="24"/>
        <v>126000</v>
      </c>
      <c r="E24" s="31"/>
      <c r="F24" s="31"/>
      <c r="G24" s="32">
        <f t="shared" si="10"/>
        <v>0</v>
      </c>
      <c r="H24" s="33"/>
      <c r="I24" s="30">
        <f t="shared" si="23"/>
        <v>5000</v>
      </c>
      <c r="J24" s="30">
        <f t="shared" si="11"/>
        <v>100000</v>
      </c>
      <c r="K24" s="21">
        <f t="shared" si="21"/>
        <v>26</v>
      </c>
      <c r="L24" s="34">
        <f t="shared" si="22"/>
        <v>16</v>
      </c>
      <c r="M24" s="34">
        <f t="shared" si="12"/>
        <v>183200</v>
      </c>
      <c r="N24" s="7">
        <f t="shared" si="13"/>
        <v>188200</v>
      </c>
      <c r="O24" s="7">
        <f t="shared" si="0"/>
        <v>288200</v>
      </c>
      <c r="P24" s="7">
        <f t="shared" si="14"/>
        <v>30240</v>
      </c>
      <c r="Q24" s="7">
        <f t="shared" si="1"/>
        <v>0</v>
      </c>
      <c r="R24" s="7">
        <f t="shared" si="2"/>
        <v>0</v>
      </c>
      <c r="S24" s="7">
        <f t="shared" si="15"/>
        <v>30240</v>
      </c>
      <c r="T24" s="7">
        <f t="shared" si="16"/>
        <v>38446.153846153844</v>
      </c>
      <c r="U24" s="7">
        <f t="shared" si="17"/>
        <v>0</v>
      </c>
      <c r="V24" s="7">
        <f t="shared" si="17"/>
        <v>0</v>
      </c>
      <c r="W24" s="7">
        <f t="shared" si="3"/>
        <v>38446.153846153844</v>
      </c>
      <c r="X24" s="8">
        <f t="shared" si="4"/>
        <v>1163.0769230769256</v>
      </c>
      <c r="Y24" s="8">
        <f t="shared" si="5"/>
        <v>0</v>
      </c>
      <c r="Z24" s="8">
        <f t="shared" si="6"/>
        <v>0</v>
      </c>
      <c r="AA24" s="27">
        <f t="shared" si="7"/>
        <v>1163.0769230769256</v>
      </c>
      <c r="AB24" s="7">
        <f t="shared" si="18"/>
        <v>1163.0769230769256</v>
      </c>
      <c r="AC24" s="7">
        <f t="shared" si="18"/>
        <v>0</v>
      </c>
      <c r="AD24" s="7">
        <f t="shared" si="18"/>
        <v>0</v>
      </c>
      <c r="AE24" s="7">
        <f t="shared" si="19"/>
        <v>1163.0769230769256</v>
      </c>
      <c r="AG24" s="7">
        <f t="shared" si="8"/>
        <v>416</v>
      </c>
      <c r="AI24" s="7">
        <f t="shared" si="9"/>
        <v>3620.9230769230744</v>
      </c>
    </row>
    <row r="25" spans="1:35" x14ac:dyDescent="0.25">
      <c r="A25" s="28"/>
      <c r="B25" s="22">
        <v>17</v>
      </c>
      <c r="C25" s="29">
        <v>5200</v>
      </c>
      <c r="D25" s="35">
        <f t="shared" si="24"/>
        <v>131200</v>
      </c>
      <c r="E25" s="31"/>
      <c r="F25" s="31"/>
      <c r="G25" s="32">
        <f t="shared" si="10"/>
        <v>0</v>
      </c>
      <c r="H25" s="33"/>
      <c r="I25" s="30">
        <f t="shared" si="23"/>
        <v>5000</v>
      </c>
      <c r="J25" s="30">
        <f t="shared" si="11"/>
        <v>100000</v>
      </c>
      <c r="K25" s="21">
        <f t="shared" si="21"/>
        <v>26</v>
      </c>
      <c r="L25" s="34">
        <f t="shared" si="22"/>
        <v>17</v>
      </c>
      <c r="M25" s="34">
        <f t="shared" si="12"/>
        <v>183200</v>
      </c>
      <c r="N25" s="7">
        <f t="shared" si="13"/>
        <v>188200</v>
      </c>
      <c r="O25" s="7">
        <f t="shared" si="0"/>
        <v>288200</v>
      </c>
      <c r="P25" s="7">
        <f t="shared" si="14"/>
        <v>30240</v>
      </c>
      <c r="Q25" s="7">
        <f t="shared" si="1"/>
        <v>0</v>
      </c>
      <c r="R25" s="7">
        <f t="shared" si="2"/>
        <v>0</v>
      </c>
      <c r="S25" s="7">
        <f t="shared" si="15"/>
        <v>30240</v>
      </c>
      <c r="T25" s="7">
        <f t="shared" si="16"/>
        <v>39609.230769230766</v>
      </c>
      <c r="U25" s="7">
        <f t="shared" si="17"/>
        <v>0</v>
      </c>
      <c r="V25" s="7">
        <f t="shared" si="17"/>
        <v>0</v>
      </c>
      <c r="W25" s="7">
        <f t="shared" si="3"/>
        <v>39609.230769230766</v>
      </c>
      <c r="X25" s="8">
        <f t="shared" si="4"/>
        <v>1163.0769230769256</v>
      </c>
      <c r="Y25" s="8">
        <f t="shared" si="5"/>
        <v>0</v>
      </c>
      <c r="Z25" s="8">
        <f t="shared" si="6"/>
        <v>0</v>
      </c>
      <c r="AA25" s="27">
        <f t="shared" si="7"/>
        <v>1163.0769230769256</v>
      </c>
      <c r="AB25" s="7">
        <f t="shared" si="18"/>
        <v>1163.0769230769256</v>
      </c>
      <c r="AC25" s="7">
        <f t="shared" si="18"/>
        <v>0</v>
      </c>
      <c r="AD25" s="7">
        <f t="shared" si="18"/>
        <v>0</v>
      </c>
      <c r="AE25" s="7">
        <f t="shared" si="19"/>
        <v>1163.0769230769256</v>
      </c>
      <c r="AG25" s="7">
        <f t="shared" si="8"/>
        <v>416</v>
      </c>
      <c r="AI25" s="7">
        <f t="shared" si="9"/>
        <v>3620.9230769230744</v>
      </c>
    </row>
    <row r="26" spans="1:35" x14ac:dyDescent="0.25">
      <c r="A26" s="28"/>
      <c r="B26" s="22">
        <v>18</v>
      </c>
      <c r="C26" s="29">
        <v>5200</v>
      </c>
      <c r="D26" s="35">
        <f t="shared" si="24"/>
        <v>136400</v>
      </c>
      <c r="E26" s="31"/>
      <c r="F26" s="31"/>
      <c r="G26" s="32">
        <f t="shared" si="10"/>
        <v>0</v>
      </c>
      <c r="H26" s="33"/>
      <c r="I26" s="30">
        <f t="shared" si="23"/>
        <v>5000</v>
      </c>
      <c r="J26" s="30">
        <f t="shared" si="11"/>
        <v>100000</v>
      </c>
      <c r="K26" s="21">
        <f t="shared" si="21"/>
        <v>26</v>
      </c>
      <c r="L26" s="34">
        <f t="shared" si="22"/>
        <v>18</v>
      </c>
      <c r="M26" s="34">
        <f t="shared" si="12"/>
        <v>183200</v>
      </c>
      <c r="N26" s="7">
        <f t="shared" si="13"/>
        <v>188200</v>
      </c>
      <c r="O26" s="7">
        <f t="shared" si="0"/>
        <v>288200</v>
      </c>
      <c r="P26" s="7">
        <f t="shared" si="14"/>
        <v>30240</v>
      </c>
      <c r="Q26" s="7">
        <f t="shared" si="1"/>
        <v>0</v>
      </c>
      <c r="R26" s="7">
        <f t="shared" si="2"/>
        <v>0</v>
      </c>
      <c r="S26" s="7">
        <f t="shared" si="15"/>
        <v>30240</v>
      </c>
      <c r="T26" s="7">
        <f t="shared" si="16"/>
        <v>40772.307692307688</v>
      </c>
      <c r="U26" s="7">
        <f t="shared" ref="U26:V34" si="25">+U25+AC25</f>
        <v>0</v>
      </c>
      <c r="V26" s="7">
        <f t="shared" si="25"/>
        <v>0</v>
      </c>
      <c r="W26" s="7">
        <f t="shared" si="3"/>
        <v>40772.307692307688</v>
      </c>
      <c r="X26" s="8">
        <f t="shared" si="4"/>
        <v>1163.0769230769292</v>
      </c>
      <c r="Y26" s="8">
        <f t="shared" si="5"/>
        <v>0</v>
      </c>
      <c r="Z26" s="8">
        <f t="shared" si="6"/>
        <v>0</v>
      </c>
      <c r="AA26" s="27">
        <f t="shared" si="7"/>
        <v>1163.0769230769292</v>
      </c>
      <c r="AB26" s="7">
        <f t="shared" si="18"/>
        <v>1163.0769230769292</v>
      </c>
      <c r="AC26" s="7">
        <f t="shared" si="18"/>
        <v>0</v>
      </c>
      <c r="AD26" s="7">
        <f t="shared" si="18"/>
        <v>0</v>
      </c>
      <c r="AE26" s="7">
        <f t="shared" si="19"/>
        <v>1163.0769230769292</v>
      </c>
      <c r="AG26" s="7">
        <f t="shared" si="8"/>
        <v>416</v>
      </c>
      <c r="AI26" s="7">
        <f t="shared" si="9"/>
        <v>3620.9230769230708</v>
      </c>
    </row>
    <row r="27" spans="1:35" x14ac:dyDescent="0.25">
      <c r="A27" s="28"/>
      <c r="B27" s="22">
        <v>19</v>
      </c>
      <c r="C27" s="29">
        <v>5200</v>
      </c>
      <c r="D27" s="35">
        <f t="shared" si="24"/>
        <v>141600</v>
      </c>
      <c r="E27" s="31"/>
      <c r="F27" s="31"/>
      <c r="G27" s="32">
        <f t="shared" si="10"/>
        <v>0</v>
      </c>
      <c r="H27" s="33"/>
      <c r="I27" s="30">
        <f t="shared" si="23"/>
        <v>5000</v>
      </c>
      <c r="J27" s="30">
        <f t="shared" si="11"/>
        <v>100000</v>
      </c>
      <c r="K27" s="21">
        <f t="shared" si="21"/>
        <v>26</v>
      </c>
      <c r="L27" s="34">
        <f t="shared" si="22"/>
        <v>19</v>
      </c>
      <c r="M27" s="34">
        <f t="shared" si="12"/>
        <v>183200</v>
      </c>
      <c r="N27" s="7">
        <f t="shared" si="13"/>
        <v>188200</v>
      </c>
      <c r="O27" s="7">
        <f t="shared" si="0"/>
        <v>288200</v>
      </c>
      <c r="P27" s="7">
        <f t="shared" si="14"/>
        <v>30240</v>
      </c>
      <c r="Q27" s="7">
        <f t="shared" si="1"/>
        <v>0</v>
      </c>
      <c r="R27" s="7">
        <f t="shared" si="2"/>
        <v>0</v>
      </c>
      <c r="S27" s="7">
        <f t="shared" si="15"/>
        <v>30240</v>
      </c>
      <c r="T27" s="7">
        <f t="shared" si="16"/>
        <v>41935.384615384617</v>
      </c>
      <c r="U27" s="7">
        <f t="shared" si="25"/>
        <v>0</v>
      </c>
      <c r="V27" s="7">
        <f t="shared" si="25"/>
        <v>0</v>
      </c>
      <c r="W27" s="7">
        <f t="shared" si="3"/>
        <v>41935.384615384617</v>
      </c>
      <c r="X27" s="8">
        <f t="shared" si="4"/>
        <v>1163.076923076922</v>
      </c>
      <c r="Y27" s="8">
        <f t="shared" si="5"/>
        <v>0</v>
      </c>
      <c r="Z27" s="8">
        <f t="shared" si="6"/>
        <v>0</v>
      </c>
      <c r="AA27" s="27">
        <f t="shared" si="7"/>
        <v>1163.076923076922</v>
      </c>
      <c r="AB27" s="7">
        <f t="shared" si="18"/>
        <v>1163.076923076922</v>
      </c>
      <c r="AC27" s="7">
        <f t="shared" si="18"/>
        <v>0</v>
      </c>
      <c r="AD27" s="7">
        <f t="shared" si="18"/>
        <v>0</v>
      </c>
      <c r="AE27" s="7">
        <f t="shared" si="19"/>
        <v>1163.076923076922</v>
      </c>
      <c r="AG27" s="7">
        <f t="shared" si="8"/>
        <v>416</v>
      </c>
      <c r="AI27" s="7">
        <f t="shared" si="9"/>
        <v>3620.923076923078</v>
      </c>
    </row>
    <row r="28" spans="1:35" x14ac:dyDescent="0.25">
      <c r="A28" s="28"/>
      <c r="B28" s="22">
        <v>20</v>
      </c>
      <c r="C28" s="29">
        <v>7000</v>
      </c>
      <c r="D28" s="35">
        <f t="shared" si="24"/>
        <v>146800</v>
      </c>
      <c r="E28" s="31"/>
      <c r="F28" s="31"/>
      <c r="G28" s="32">
        <f t="shared" si="10"/>
        <v>0</v>
      </c>
      <c r="H28" s="33"/>
      <c r="I28" s="30">
        <f t="shared" si="23"/>
        <v>5000</v>
      </c>
      <c r="J28" s="30">
        <f t="shared" si="11"/>
        <v>100000</v>
      </c>
      <c r="K28" s="21">
        <f t="shared" si="21"/>
        <v>26</v>
      </c>
      <c r="L28" s="34">
        <f t="shared" si="22"/>
        <v>20</v>
      </c>
      <c r="M28" s="34">
        <f t="shared" si="12"/>
        <v>195800</v>
      </c>
      <c r="N28" s="7">
        <f t="shared" si="13"/>
        <v>200800</v>
      </c>
      <c r="O28" s="7">
        <f t="shared" si="0"/>
        <v>300800</v>
      </c>
      <c r="P28" s="7">
        <f t="shared" si="14"/>
        <v>32760</v>
      </c>
      <c r="Q28" s="7">
        <f t="shared" si="1"/>
        <v>0</v>
      </c>
      <c r="R28" s="7">
        <f t="shared" si="2"/>
        <v>0</v>
      </c>
      <c r="S28" s="7">
        <f t="shared" si="15"/>
        <v>32760</v>
      </c>
      <c r="T28" s="7">
        <f t="shared" si="16"/>
        <v>43098.461538461539</v>
      </c>
      <c r="U28" s="7">
        <f t="shared" si="25"/>
        <v>0</v>
      </c>
      <c r="V28" s="7">
        <f t="shared" si="25"/>
        <v>0</v>
      </c>
      <c r="W28" s="7">
        <f t="shared" si="3"/>
        <v>43098.461538461539</v>
      </c>
      <c r="X28" s="8">
        <f t="shared" si="4"/>
        <v>2940</v>
      </c>
      <c r="Y28" s="8">
        <f t="shared" si="5"/>
        <v>0</v>
      </c>
      <c r="Z28" s="8">
        <f t="shared" si="6"/>
        <v>0</v>
      </c>
      <c r="AA28" s="27">
        <f t="shared" si="7"/>
        <v>2940</v>
      </c>
      <c r="AB28" s="7">
        <f t="shared" si="18"/>
        <v>2940</v>
      </c>
      <c r="AC28" s="7">
        <f t="shared" si="18"/>
        <v>0</v>
      </c>
      <c r="AD28" s="7">
        <f t="shared" si="18"/>
        <v>0</v>
      </c>
      <c r="AE28" s="7">
        <f t="shared" si="19"/>
        <v>2940</v>
      </c>
      <c r="AG28" s="7">
        <f t="shared" si="8"/>
        <v>560</v>
      </c>
      <c r="AI28" s="7">
        <f t="shared" si="9"/>
        <v>3500</v>
      </c>
    </row>
    <row r="29" spans="1:35" x14ac:dyDescent="0.25">
      <c r="A29" s="28"/>
      <c r="B29" s="22">
        <v>21</v>
      </c>
      <c r="C29" s="29">
        <v>7000</v>
      </c>
      <c r="D29" s="35">
        <f t="shared" si="24"/>
        <v>153800</v>
      </c>
      <c r="E29" s="31"/>
      <c r="F29" s="31"/>
      <c r="G29" s="32">
        <f t="shared" si="10"/>
        <v>0</v>
      </c>
      <c r="H29" s="33"/>
      <c r="I29" s="30">
        <f t="shared" si="23"/>
        <v>5000</v>
      </c>
      <c r="J29" s="30">
        <f t="shared" si="11"/>
        <v>100000</v>
      </c>
      <c r="K29" s="21">
        <f t="shared" si="21"/>
        <v>26</v>
      </c>
      <c r="L29" s="34">
        <f t="shared" si="22"/>
        <v>21</v>
      </c>
      <c r="M29" s="34">
        <f t="shared" si="12"/>
        <v>195800</v>
      </c>
      <c r="N29" s="7">
        <f t="shared" si="13"/>
        <v>200800</v>
      </c>
      <c r="O29" s="7">
        <f t="shared" si="0"/>
        <v>300800</v>
      </c>
      <c r="P29" s="7">
        <f t="shared" si="14"/>
        <v>32760</v>
      </c>
      <c r="Q29" s="7">
        <f t="shared" si="1"/>
        <v>0</v>
      </c>
      <c r="R29" s="7">
        <f t="shared" si="2"/>
        <v>0</v>
      </c>
      <c r="S29" s="7">
        <f t="shared" si="15"/>
        <v>32760</v>
      </c>
      <c r="T29" s="7">
        <f t="shared" si="16"/>
        <v>46038.461538461539</v>
      </c>
      <c r="U29" s="7">
        <f t="shared" si="25"/>
        <v>0</v>
      </c>
      <c r="V29" s="7">
        <f t="shared" si="25"/>
        <v>0</v>
      </c>
      <c r="W29" s="7">
        <f t="shared" si="3"/>
        <v>46038.461538461539</v>
      </c>
      <c r="X29" s="8">
        <f t="shared" si="4"/>
        <v>1421.538461538461</v>
      </c>
      <c r="Y29" s="8">
        <f t="shared" si="5"/>
        <v>0</v>
      </c>
      <c r="Z29" s="8">
        <f t="shared" si="6"/>
        <v>0</v>
      </c>
      <c r="AA29" s="27">
        <f t="shared" si="7"/>
        <v>1421.538461538461</v>
      </c>
      <c r="AB29" s="7">
        <f t="shared" si="18"/>
        <v>1421.538461538461</v>
      </c>
      <c r="AC29" s="7">
        <f t="shared" si="18"/>
        <v>0</v>
      </c>
      <c r="AD29" s="7">
        <f t="shared" si="18"/>
        <v>0</v>
      </c>
      <c r="AE29" s="7">
        <f t="shared" si="19"/>
        <v>1421.538461538461</v>
      </c>
      <c r="AG29" s="7">
        <f t="shared" si="8"/>
        <v>560</v>
      </c>
      <c r="AI29" s="7">
        <f t="shared" si="9"/>
        <v>5018.461538461539</v>
      </c>
    </row>
    <row r="30" spans="1:35" x14ac:dyDescent="0.25">
      <c r="A30" s="28"/>
      <c r="B30" s="22">
        <v>22</v>
      </c>
      <c r="C30" s="29">
        <v>7000</v>
      </c>
      <c r="D30" s="35">
        <f t="shared" si="24"/>
        <v>160800</v>
      </c>
      <c r="E30" s="31"/>
      <c r="F30" s="31"/>
      <c r="G30" s="32">
        <f t="shared" si="10"/>
        <v>0</v>
      </c>
      <c r="H30" s="33">
        <v>50000</v>
      </c>
      <c r="I30" s="30">
        <f t="shared" si="23"/>
        <v>5000</v>
      </c>
      <c r="J30" s="30">
        <f t="shared" si="11"/>
        <v>150000</v>
      </c>
      <c r="K30" s="21">
        <f t="shared" si="21"/>
        <v>26</v>
      </c>
      <c r="L30" s="34">
        <f t="shared" si="22"/>
        <v>22</v>
      </c>
      <c r="M30" s="34">
        <f t="shared" si="12"/>
        <v>195800</v>
      </c>
      <c r="N30" s="7">
        <f t="shared" si="13"/>
        <v>200800</v>
      </c>
      <c r="O30" s="7">
        <f t="shared" si="0"/>
        <v>350800</v>
      </c>
      <c r="P30" s="7">
        <f t="shared" si="14"/>
        <v>32760</v>
      </c>
      <c r="Q30" s="7">
        <f t="shared" si="1"/>
        <v>0</v>
      </c>
      <c r="R30" s="7">
        <f t="shared" si="2"/>
        <v>0</v>
      </c>
      <c r="S30" s="7">
        <f t="shared" si="15"/>
        <v>32760</v>
      </c>
      <c r="T30" s="7">
        <f t="shared" si="16"/>
        <v>47460</v>
      </c>
      <c r="U30" s="7">
        <f t="shared" si="25"/>
        <v>0</v>
      </c>
      <c r="V30" s="7">
        <f t="shared" si="25"/>
        <v>0</v>
      </c>
      <c r="W30" s="7">
        <f t="shared" si="3"/>
        <v>47460</v>
      </c>
      <c r="X30" s="8">
        <f t="shared" si="4"/>
        <v>11260</v>
      </c>
      <c r="Y30" s="8">
        <f t="shared" si="5"/>
        <v>0</v>
      </c>
      <c r="Z30" s="8">
        <f t="shared" si="6"/>
        <v>0</v>
      </c>
      <c r="AA30" s="27">
        <f t="shared" si="7"/>
        <v>11260</v>
      </c>
      <c r="AB30" s="7">
        <f t="shared" si="18"/>
        <v>11260</v>
      </c>
      <c r="AC30" s="7">
        <f t="shared" si="18"/>
        <v>0</v>
      </c>
      <c r="AD30" s="7">
        <f t="shared" si="18"/>
        <v>0</v>
      </c>
      <c r="AE30" s="7">
        <f t="shared" si="19"/>
        <v>11260</v>
      </c>
      <c r="AG30" s="7">
        <f t="shared" si="8"/>
        <v>560</v>
      </c>
      <c r="AI30" s="7">
        <f t="shared" si="9"/>
        <v>45180</v>
      </c>
    </row>
    <row r="31" spans="1:35" x14ac:dyDescent="0.25">
      <c r="A31" s="28"/>
      <c r="B31" s="22">
        <v>23</v>
      </c>
      <c r="C31" s="29">
        <v>7000</v>
      </c>
      <c r="D31" s="35">
        <f t="shared" si="24"/>
        <v>167800</v>
      </c>
      <c r="E31" s="31"/>
      <c r="F31" s="31"/>
      <c r="G31" s="32">
        <f t="shared" si="10"/>
        <v>0</v>
      </c>
      <c r="H31" s="33"/>
      <c r="I31" s="30">
        <f t="shared" si="23"/>
        <v>5000</v>
      </c>
      <c r="J31" s="30">
        <f t="shared" si="11"/>
        <v>150000</v>
      </c>
      <c r="K31" s="21">
        <f t="shared" si="21"/>
        <v>26</v>
      </c>
      <c r="L31" s="34">
        <f t="shared" si="22"/>
        <v>23</v>
      </c>
      <c r="M31" s="34">
        <f t="shared" si="12"/>
        <v>195800</v>
      </c>
      <c r="N31" s="7">
        <f t="shared" si="13"/>
        <v>200800</v>
      </c>
      <c r="O31" s="7">
        <f t="shared" si="0"/>
        <v>350800</v>
      </c>
      <c r="P31" s="7">
        <f t="shared" si="14"/>
        <v>32760</v>
      </c>
      <c r="Q31" s="7">
        <f t="shared" si="1"/>
        <v>0</v>
      </c>
      <c r="R31" s="7">
        <f t="shared" si="2"/>
        <v>0</v>
      </c>
      <c r="S31" s="7">
        <f t="shared" si="15"/>
        <v>32760</v>
      </c>
      <c r="T31" s="7">
        <f t="shared" si="16"/>
        <v>58720</v>
      </c>
      <c r="U31" s="7">
        <f t="shared" si="25"/>
        <v>0</v>
      </c>
      <c r="V31" s="7">
        <f t="shared" si="25"/>
        <v>0</v>
      </c>
      <c r="W31" s="7">
        <f t="shared" si="3"/>
        <v>58720</v>
      </c>
      <c r="X31" s="8">
        <f t="shared" si="4"/>
        <v>1260</v>
      </c>
      <c r="Y31" s="8">
        <f t="shared" si="5"/>
        <v>0</v>
      </c>
      <c r="Z31" s="8">
        <f t="shared" si="6"/>
        <v>0</v>
      </c>
      <c r="AA31" s="27">
        <f t="shared" si="7"/>
        <v>1260</v>
      </c>
      <c r="AB31" s="7">
        <f t="shared" si="18"/>
        <v>1260</v>
      </c>
      <c r="AC31" s="7">
        <f t="shared" si="18"/>
        <v>0</v>
      </c>
      <c r="AD31" s="7">
        <f t="shared" si="18"/>
        <v>0</v>
      </c>
      <c r="AE31" s="7">
        <f t="shared" si="19"/>
        <v>1260</v>
      </c>
      <c r="AG31" s="7">
        <f t="shared" si="8"/>
        <v>560</v>
      </c>
      <c r="AI31" s="7">
        <f t="shared" si="9"/>
        <v>5180</v>
      </c>
    </row>
    <row r="32" spans="1:35" x14ac:dyDescent="0.25">
      <c r="A32" s="28"/>
      <c r="B32" s="22">
        <v>24</v>
      </c>
      <c r="C32" s="29">
        <v>7000</v>
      </c>
      <c r="D32" s="35">
        <f t="shared" si="24"/>
        <v>174800</v>
      </c>
      <c r="E32" s="31"/>
      <c r="F32" s="31"/>
      <c r="G32" s="32">
        <f t="shared" si="10"/>
        <v>0</v>
      </c>
      <c r="H32" s="33"/>
      <c r="I32" s="30">
        <f t="shared" si="23"/>
        <v>5000</v>
      </c>
      <c r="J32" s="30">
        <f t="shared" si="11"/>
        <v>150000</v>
      </c>
      <c r="K32" s="21">
        <f t="shared" si="21"/>
        <v>26</v>
      </c>
      <c r="L32" s="34">
        <f t="shared" si="22"/>
        <v>24</v>
      </c>
      <c r="M32" s="34">
        <f t="shared" si="12"/>
        <v>195800</v>
      </c>
      <c r="N32" s="7">
        <f t="shared" si="13"/>
        <v>200800</v>
      </c>
      <c r="O32" s="7">
        <f t="shared" si="0"/>
        <v>350800</v>
      </c>
      <c r="P32" s="7">
        <f t="shared" si="14"/>
        <v>32760</v>
      </c>
      <c r="Q32" s="7">
        <f t="shared" si="1"/>
        <v>0</v>
      </c>
      <c r="R32" s="7">
        <f t="shared" si="2"/>
        <v>0</v>
      </c>
      <c r="S32" s="7">
        <f t="shared" si="15"/>
        <v>32760</v>
      </c>
      <c r="T32" s="7">
        <f t="shared" si="16"/>
        <v>59980</v>
      </c>
      <c r="U32" s="7">
        <f t="shared" si="25"/>
        <v>0</v>
      </c>
      <c r="V32" s="7">
        <f t="shared" si="25"/>
        <v>0</v>
      </c>
      <c r="W32" s="7">
        <f t="shared" si="3"/>
        <v>59980</v>
      </c>
      <c r="X32" s="8">
        <f t="shared" si="4"/>
        <v>1260</v>
      </c>
      <c r="Y32" s="8">
        <f t="shared" si="5"/>
        <v>0</v>
      </c>
      <c r="Z32" s="8">
        <f t="shared" si="6"/>
        <v>0</v>
      </c>
      <c r="AA32" s="27">
        <f t="shared" si="7"/>
        <v>1260</v>
      </c>
      <c r="AB32" s="7">
        <f t="shared" si="18"/>
        <v>1260</v>
      </c>
      <c r="AC32" s="7">
        <f t="shared" si="18"/>
        <v>0</v>
      </c>
      <c r="AD32" s="7">
        <f t="shared" si="18"/>
        <v>0</v>
      </c>
      <c r="AE32" s="7">
        <f t="shared" si="19"/>
        <v>1260</v>
      </c>
      <c r="AG32" s="7">
        <f t="shared" si="8"/>
        <v>560</v>
      </c>
      <c r="AI32" s="7">
        <f t="shared" si="9"/>
        <v>5180</v>
      </c>
    </row>
    <row r="33" spans="1:35" x14ac:dyDescent="0.25">
      <c r="A33" s="28"/>
      <c r="B33" s="22">
        <v>25</v>
      </c>
      <c r="C33" s="29">
        <v>10000</v>
      </c>
      <c r="D33" s="35">
        <f t="shared" si="24"/>
        <v>181800</v>
      </c>
      <c r="E33" s="31"/>
      <c r="F33" s="31"/>
      <c r="G33" s="32">
        <f t="shared" si="10"/>
        <v>0</v>
      </c>
      <c r="H33" s="33"/>
      <c r="I33" s="30">
        <f t="shared" si="23"/>
        <v>5000</v>
      </c>
      <c r="J33" s="30">
        <f t="shared" si="11"/>
        <v>150000</v>
      </c>
      <c r="K33" s="21">
        <f t="shared" si="21"/>
        <v>26</v>
      </c>
      <c r="L33" s="34">
        <f t="shared" si="22"/>
        <v>25</v>
      </c>
      <c r="M33" s="34">
        <f t="shared" si="12"/>
        <v>201800</v>
      </c>
      <c r="N33" s="7">
        <f t="shared" si="13"/>
        <v>206800</v>
      </c>
      <c r="O33" s="7">
        <f t="shared" si="0"/>
        <v>356800</v>
      </c>
      <c r="P33" s="7">
        <f t="shared" si="14"/>
        <v>33960</v>
      </c>
      <c r="Q33" s="7">
        <f t="shared" si="1"/>
        <v>0</v>
      </c>
      <c r="R33" s="7">
        <f t="shared" si="2"/>
        <v>0</v>
      </c>
      <c r="S33" s="7">
        <f t="shared" si="15"/>
        <v>33960</v>
      </c>
      <c r="T33" s="7">
        <f t="shared" si="16"/>
        <v>61240</v>
      </c>
      <c r="U33" s="7">
        <f t="shared" si="25"/>
        <v>0</v>
      </c>
      <c r="V33" s="7">
        <f t="shared" si="25"/>
        <v>0</v>
      </c>
      <c r="W33" s="7">
        <f t="shared" si="3"/>
        <v>61240</v>
      </c>
      <c r="X33" s="8">
        <f t="shared" si="4"/>
        <v>2413.8461538461561</v>
      </c>
      <c r="Y33" s="8">
        <f t="shared" si="5"/>
        <v>0</v>
      </c>
      <c r="Z33" s="8">
        <f t="shared" si="6"/>
        <v>0</v>
      </c>
      <c r="AA33" s="27">
        <f t="shared" si="7"/>
        <v>2413.8461538461561</v>
      </c>
      <c r="AB33" s="7">
        <f t="shared" si="18"/>
        <v>2413.8461538461561</v>
      </c>
      <c r="AC33" s="7">
        <f t="shared" si="18"/>
        <v>0</v>
      </c>
      <c r="AD33" s="7">
        <f t="shared" si="18"/>
        <v>0</v>
      </c>
      <c r="AE33" s="7">
        <f t="shared" si="19"/>
        <v>2413.8461538461561</v>
      </c>
      <c r="AG33" s="7">
        <f t="shared" si="8"/>
        <v>800</v>
      </c>
      <c r="AI33" s="7">
        <f t="shared" si="9"/>
        <v>6786.1538461538439</v>
      </c>
    </row>
    <row r="34" spans="1:35" x14ac:dyDescent="0.25">
      <c r="A34" s="28"/>
      <c r="B34" s="22">
        <v>26</v>
      </c>
      <c r="C34" s="29">
        <v>7000</v>
      </c>
      <c r="D34" s="35">
        <f t="shared" si="24"/>
        <v>191800</v>
      </c>
      <c r="E34" s="31"/>
      <c r="F34" s="31"/>
      <c r="G34" s="32">
        <f t="shared" si="10"/>
        <v>0</v>
      </c>
      <c r="H34" s="33"/>
      <c r="I34" s="30">
        <f t="shared" si="23"/>
        <v>5000</v>
      </c>
      <c r="J34" s="30">
        <f t="shared" si="11"/>
        <v>150000</v>
      </c>
      <c r="K34" s="21">
        <f t="shared" si="21"/>
        <v>26</v>
      </c>
      <c r="L34" s="34">
        <f t="shared" si="22"/>
        <v>26</v>
      </c>
      <c r="M34" s="34">
        <f t="shared" si="12"/>
        <v>198800</v>
      </c>
      <c r="N34" s="7">
        <f t="shared" si="13"/>
        <v>203800</v>
      </c>
      <c r="O34" s="7">
        <f t="shared" si="0"/>
        <v>353800</v>
      </c>
      <c r="P34" s="7">
        <f t="shared" si="14"/>
        <v>33360</v>
      </c>
      <c r="Q34" s="7">
        <f t="shared" si="1"/>
        <v>0</v>
      </c>
      <c r="R34" s="7">
        <f t="shared" si="2"/>
        <v>0</v>
      </c>
      <c r="S34" s="7">
        <f t="shared" si="15"/>
        <v>33360</v>
      </c>
      <c r="T34" s="7">
        <f t="shared" si="16"/>
        <v>63653.846153846156</v>
      </c>
      <c r="U34" s="7">
        <f t="shared" si="25"/>
        <v>0</v>
      </c>
      <c r="V34" s="7">
        <f t="shared" si="25"/>
        <v>0</v>
      </c>
      <c r="W34" s="7">
        <f t="shared" si="3"/>
        <v>63653.846153846156</v>
      </c>
      <c r="X34" s="8">
        <f t="shared" si="4"/>
        <v>706.15384615384392</v>
      </c>
      <c r="Y34" s="8">
        <f t="shared" si="5"/>
        <v>0</v>
      </c>
      <c r="Z34" s="8">
        <f t="shared" si="6"/>
        <v>0</v>
      </c>
      <c r="AA34" s="27">
        <f t="shared" si="7"/>
        <v>706.15384615384392</v>
      </c>
      <c r="AB34" s="7">
        <f t="shared" si="18"/>
        <v>706.15384615384392</v>
      </c>
      <c r="AC34" s="7">
        <f t="shared" si="18"/>
        <v>0</v>
      </c>
      <c r="AD34" s="7">
        <f t="shared" si="18"/>
        <v>0</v>
      </c>
      <c r="AE34" s="7">
        <f t="shared" si="19"/>
        <v>706.15384615384392</v>
      </c>
      <c r="AG34" s="7">
        <f t="shared" si="8"/>
        <v>560</v>
      </c>
      <c r="AI34" s="7">
        <f t="shared" si="9"/>
        <v>5733.8461538461561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198800</v>
      </c>
      <c r="D36" s="10"/>
      <c r="E36" s="38">
        <f>SUM(E9:E34)</f>
        <v>0</v>
      </c>
      <c r="F36" s="38">
        <f>SUM(F9:F34)</f>
        <v>5000</v>
      </c>
      <c r="G36" s="39">
        <f>SUM(G9:G35)</f>
        <v>5000</v>
      </c>
      <c r="H36" s="39">
        <f>SUM(H9:H34)</f>
        <v>150000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64360</v>
      </c>
      <c r="AC36" s="41">
        <f>SUM(AC9:AC35)</f>
        <v>0</v>
      </c>
      <c r="AD36" s="41">
        <f>SUM(AD9:AD34)</f>
        <v>0</v>
      </c>
      <c r="AE36" s="41">
        <f>SUM(AE9:AE35)</f>
        <v>64360</v>
      </c>
      <c r="AG36" s="41">
        <f>SUM(AG9:AG35)</f>
        <v>16304</v>
      </c>
      <c r="AI36" s="41">
        <f>SUM(AI9:AI35)</f>
        <v>273135.99999999988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203800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150000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353800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64360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64360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64360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</mergeCells>
  <hyperlinks>
    <hyperlink ref="Q5" r:id="rId1" display="A@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10" workbookViewId="0">
      <selection activeCell="E13" sqref="E13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51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51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51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52"/>
      <c r="D8" s="51">
        <v>0</v>
      </c>
      <c r="E8" s="51"/>
      <c r="F8" s="51"/>
      <c r="G8" s="53"/>
      <c r="H8" s="53"/>
      <c r="I8" s="25">
        <v>0</v>
      </c>
      <c r="J8" s="25"/>
      <c r="K8" s="50"/>
      <c r="L8" s="51"/>
      <c r="M8" s="50"/>
      <c r="N8" s="51"/>
      <c r="O8" s="51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v>10000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260000</v>
      </c>
      <c r="N9" s="7">
        <f>M9+I9</f>
        <v>260000</v>
      </c>
      <c r="O9" s="7">
        <f t="shared" ref="O9:O34" si="0">I9+M9+J9</f>
        <v>260000</v>
      </c>
      <c r="P9" s="7">
        <f>IF(M9&gt;50000,(M9-50000)*20%+3600,IF(M9&gt;30000,(M9-30000)*18%,0))</f>
        <v>45600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45600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1753.8461538461561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1753.8461538461561</v>
      </c>
      <c r="AB9" s="7">
        <f>IF(X9&gt;0,X9,0)</f>
        <v>1753.8461538461561</v>
      </c>
      <c r="AC9" s="7">
        <f>IF(Y9&gt;0,Y9,0)</f>
        <v>0</v>
      </c>
      <c r="AD9" s="7">
        <f>IF(Z9&gt;0,Z9,0)</f>
        <v>0</v>
      </c>
      <c r="AE9" s="7">
        <f>AB9+AC9+AD9</f>
        <v>1753.8461538461561</v>
      </c>
      <c r="AG9" s="7">
        <f t="shared" ref="AG9:AG34" si="8">ROUND((C9+G9)*8%,2)</f>
        <v>800</v>
      </c>
      <c r="AI9" s="7">
        <f t="shared" ref="AI9:AI34" si="9">(C9+G9+H9)-AE9-AG9</f>
        <v>7446.1538461538439</v>
      </c>
    </row>
    <row r="10" spans="1:35" x14ac:dyDescent="0.25">
      <c r="A10" s="28"/>
      <c r="B10" s="22">
        <v>2</v>
      </c>
      <c r="C10" s="29">
        <v>10000</v>
      </c>
      <c r="D10" s="30">
        <f>D9+C9</f>
        <v>10000</v>
      </c>
      <c r="E10" s="31"/>
      <c r="F10" s="31"/>
      <c r="G10" s="32">
        <f t="shared" ref="G10:G34" si="10">E10+F10</f>
        <v>0</v>
      </c>
      <c r="H10" s="33"/>
      <c r="I10" s="30">
        <f>I9+G10</f>
        <v>0</v>
      </c>
      <c r="J10" s="30">
        <f t="shared" ref="J10:J34" si="11">J9+H10</f>
        <v>0</v>
      </c>
      <c r="K10" s="21">
        <f>K9</f>
        <v>26</v>
      </c>
      <c r="L10" s="7">
        <f>B10</f>
        <v>2</v>
      </c>
      <c r="M10" s="34">
        <f t="shared" ref="M10:M34" si="12">IF(B10=B9+1,C10*(K10-L10+1)+D10,M9)</f>
        <v>260000</v>
      </c>
      <c r="N10" s="7">
        <f t="shared" ref="N10:N34" si="13">M10+I10</f>
        <v>260000</v>
      </c>
      <c r="O10" s="7">
        <f t="shared" si="0"/>
        <v>260000</v>
      </c>
      <c r="P10" s="7">
        <f t="shared" ref="P10:P34" si="14">IF(M10&gt;50000,(M10-50000)*20%+3600,IF(M10&gt;30000,(M10-30000)*18%,0))</f>
        <v>45600</v>
      </c>
      <c r="Q10" s="7">
        <f t="shared" si="1"/>
        <v>0</v>
      </c>
      <c r="R10" s="7">
        <f t="shared" si="2"/>
        <v>0</v>
      </c>
      <c r="S10" s="7">
        <f t="shared" ref="S10:S34" si="15">P10+Q10+R10</f>
        <v>45600</v>
      </c>
      <c r="T10" s="7">
        <f t="shared" ref="T10:T34" si="16">T9+AB9</f>
        <v>1753.8461538461561</v>
      </c>
      <c r="U10" s="7">
        <f t="shared" ref="U10:V25" si="17">+U9+AC9</f>
        <v>0</v>
      </c>
      <c r="V10" s="7">
        <f t="shared" si="17"/>
        <v>0</v>
      </c>
      <c r="W10" s="7">
        <f t="shared" si="3"/>
        <v>1753.8461538461561</v>
      </c>
      <c r="X10" s="8">
        <f t="shared" si="4"/>
        <v>1753.8461538461488</v>
      </c>
      <c r="Y10" s="8">
        <f t="shared" si="5"/>
        <v>0</v>
      </c>
      <c r="Z10" s="8">
        <f t="shared" si="6"/>
        <v>0</v>
      </c>
      <c r="AA10" s="27">
        <f t="shared" si="7"/>
        <v>1753.8461538461488</v>
      </c>
      <c r="AB10" s="7">
        <f t="shared" ref="AB10:AD34" si="18">IF(X10&gt;0,X10,0)</f>
        <v>1753.8461538461488</v>
      </c>
      <c r="AC10" s="7">
        <f t="shared" si="18"/>
        <v>0</v>
      </c>
      <c r="AD10" s="7">
        <f t="shared" si="18"/>
        <v>0</v>
      </c>
      <c r="AE10" s="7">
        <f t="shared" ref="AE10:AE34" si="19">AB10+AC10+AD10</f>
        <v>1753.8461538461488</v>
      </c>
      <c r="AG10" s="7">
        <f t="shared" si="8"/>
        <v>800</v>
      </c>
      <c r="AI10" s="7">
        <f t="shared" si="9"/>
        <v>7446.1538461538512</v>
      </c>
    </row>
    <row r="11" spans="1:35" x14ac:dyDescent="0.25">
      <c r="A11" s="28"/>
      <c r="B11" s="22">
        <v>3</v>
      </c>
      <c r="C11" s="29">
        <v>10000</v>
      </c>
      <c r="D11" s="30">
        <f t="shared" ref="D11:D12" si="20">D10+C10</f>
        <v>20000</v>
      </c>
      <c r="E11" s="31"/>
      <c r="F11" s="31"/>
      <c r="G11" s="32">
        <f t="shared" si="10"/>
        <v>0</v>
      </c>
      <c r="H11" s="33"/>
      <c r="I11" s="30">
        <f>I10+G11</f>
        <v>0</v>
      </c>
      <c r="J11" s="30">
        <f t="shared" si="11"/>
        <v>0</v>
      </c>
      <c r="K11" s="21">
        <f t="shared" ref="K11:K34" si="21">K10</f>
        <v>26</v>
      </c>
      <c r="L11" s="7">
        <f t="shared" ref="L11:L34" si="22">B11</f>
        <v>3</v>
      </c>
      <c r="M11" s="34">
        <f t="shared" si="12"/>
        <v>260000</v>
      </c>
      <c r="N11" s="7">
        <f t="shared" si="13"/>
        <v>260000</v>
      </c>
      <c r="O11" s="7">
        <f t="shared" si="0"/>
        <v>260000</v>
      </c>
      <c r="P11" s="7">
        <f t="shared" si="14"/>
        <v>45600</v>
      </c>
      <c r="Q11" s="7">
        <f t="shared" si="1"/>
        <v>0</v>
      </c>
      <c r="R11" s="7">
        <f t="shared" si="2"/>
        <v>0</v>
      </c>
      <c r="S11" s="7">
        <f t="shared" si="15"/>
        <v>45600</v>
      </c>
      <c r="T11" s="7">
        <f t="shared" si="16"/>
        <v>3507.6923076923049</v>
      </c>
      <c r="U11" s="7">
        <f t="shared" si="17"/>
        <v>0</v>
      </c>
      <c r="V11" s="7">
        <f t="shared" si="17"/>
        <v>0</v>
      </c>
      <c r="W11" s="7">
        <f t="shared" si="3"/>
        <v>3507.6923076923049</v>
      </c>
      <c r="X11" s="8">
        <f t="shared" si="4"/>
        <v>1753.8461538461561</v>
      </c>
      <c r="Y11" s="8">
        <f t="shared" si="5"/>
        <v>0</v>
      </c>
      <c r="Z11" s="8">
        <f t="shared" si="6"/>
        <v>0</v>
      </c>
      <c r="AA11" s="27">
        <f t="shared" si="7"/>
        <v>1753.8461538461561</v>
      </c>
      <c r="AB11" s="7">
        <f t="shared" si="18"/>
        <v>1753.8461538461561</v>
      </c>
      <c r="AC11" s="7">
        <f t="shared" si="18"/>
        <v>0</v>
      </c>
      <c r="AD11" s="7">
        <f t="shared" si="18"/>
        <v>0</v>
      </c>
      <c r="AE11" s="7">
        <f t="shared" si="19"/>
        <v>1753.8461538461561</v>
      </c>
      <c r="AG11" s="7">
        <f t="shared" si="8"/>
        <v>800</v>
      </c>
      <c r="AI11" s="7">
        <f t="shared" si="9"/>
        <v>7446.1538461538439</v>
      </c>
    </row>
    <row r="12" spans="1:35" x14ac:dyDescent="0.25">
      <c r="A12" s="28"/>
      <c r="B12" s="22">
        <v>4</v>
      </c>
      <c r="C12" s="29">
        <v>10000</v>
      </c>
      <c r="D12" s="30">
        <f t="shared" si="20"/>
        <v>30000</v>
      </c>
      <c r="E12" s="31">
        <v>10000</v>
      </c>
      <c r="F12" s="31"/>
      <c r="G12" s="32">
        <f>E12+F12</f>
        <v>10000</v>
      </c>
      <c r="H12" s="33"/>
      <c r="I12" s="30">
        <f>I11+G12</f>
        <v>10000</v>
      </c>
      <c r="J12" s="30">
        <f t="shared" si="11"/>
        <v>0</v>
      </c>
      <c r="K12" s="21">
        <f t="shared" si="21"/>
        <v>26</v>
      </c>
      <c r="L12" s="7">
        <f t="shared" si="22"/>
        <v>4</v>
      </c>
      <c r="M12" s="34">
        <f t="shared" si="12"/>
        <v>260000</v>
      </c>
      <c r="N12" s="7">
        <f t="shared" si="13"/>
        <v>270000</v>
      </c>
      <c r="O12" s="7">
        <f t="shared" si="0"/>
        <v>270000</v>
      </c>
      <c r="P12" s="7">
        <f t="shared" si="14"/>
        <v>45600</v>
      </c>
      <c r="Q12" s="7">
        <f t="shared" si="1"/>
        <v>0</v>
      </c>
      <c r="R12" s="7">
        <f t="shared" si="2"/>
        <v>0</v>
      </c>
      <c r="S12" s="7">
        <f t="shared" si="15"/>
        <v>45600</v>
      </c>
      <c r="T12" s="7">
        <f t="shared" si="16"/>
        <v>5261.538461538461</v>
      </c>
      <c r="U12" s="7">
        <f t="shared" si="17"/>
        <v>0</v>
      </c>
      <c r="V12" s="7">
        <f t="shared" si="17"/>
        <v>0</v>
      </c>
      <c r="W12" s="7">
        <f t="shared" si="3"/>
        <v>5261.538461538461</v>
      </c>
      <c r="X12" s="8">
        <f t="shared" si="4"/>
        <v>3753.8461538461561</v>
      </c>
      <c r="Y12" s="8">
        <f t="shared" si="5"/>
        <v>0</v>
      </c>
      <c r="Z12" s="8">
        <f t="shared" si="6"/>
        <v>0</v>
      </c>
      <c r="AA12" s="27">
        <f t="shared" si="7"/>
        <v>3753.8461538461561</v>
      </c>
      <c r="AB12" s="7">
        <f t="shared" si="18"/>
        <v>3753.8461538461561</v>
      </c>
      <c r="AC12" s="7">
        <f t="shared" si="18"/>
        <v>0</v>
      </c>
      <c r="AD12" s="7">
        <f t="shared" si="18"/>
        <v>0</v>
      </c>
      <c r="AE12" s="7">
        <f t="shared" si="19"/>
        <v>3753.8461538461561</v>
      </c>
      <c r="AG12" s="7">
        <f t="shared" si="8"/>
        <v>1600</v>
      </c>
      <c r="AI12" s="7">
        <f t="shared" si="9"/>
        <v>14646.153846153844</v>
      </c>
    </row>
    <row r="13" spans="1:35" x14ac:dyDescent="0.25">
      <c r="A13" s="28"/>
      <c r="B13" s="22">
        <v>5</v>
      </c>
      <c r="C13" s="29">
        <v>10000</v>
      </c>
      <c r="D13" s="35">
        <f>D12+C12</f>
        <v>40000</v>
      </c>
      <c r="E13" s="31"/>
      <c r="F13" s="31"/>
      <c r="G13" s="32">
        <f t="shared" si="10"/>
        <v>0</v>
      </c>
      <c r="H13" s="33"/>
      <c r="I13" s="30">
        <f t="shared" ref="I13:I34" si="23">I12+G13</f>
        <v>10000</v>
      </c>
      <c r="J13" s="30">
        <f t="shared" si="11"/>
        <v>0</v>
      </c>
      <c r="K13" s="21">
        <f t="shared" si="21"/>
        <v>26</v>
      </c>
      <c r="L13" s="34">
        <f t="shared" si="22"/>
        <v>5</v>
      </c>
      <c r="M13" s="34">
        <f t="shared" si="12"/>
        <v>260000</v>
      </c>
      <c r="N13" s="7">
        <f t="shared" si="13"/>
        <v>270000</v>
      </c>
      <c r="O13" s="7">
        <f t="shared" si="0"/>
        <v>270000</v>
      </c>
      <c r="P13" s="7">
        <f t="shared" si="14"/>
        <v>45600</v>
      </c>
      <c r="Q13" s="7">
        <f t="shared" si="1"/>
        <v>0</v>
      </c>
      <c r="R13" s="7">
        <f t="shared" si="2"/>
        <v>0</v>
      </c>
      <c r="S13" s="7">
        <f t="shared" si="15"/>
        <v>45600</v>
      </c>
      <c r="T13" s="7">
        <f t="shared" si="16"/>
        <v>9015.3846153846171</v>
      </c>
      <c r="U13" s="7">
        <f t="shared" si="17"/>
        <v>0</v>
      </c>
      <c r="V13" s="7">
        <f t="shared" si="17"/>
        <v>0</v>
      </c>
      <c r="W13" s="7">
        <f t="shared" si="3"/>
        <v>9015.3846153846171</v>
      </c>
      <c r="X13" s="8">
        <f t="shared" si="4"/>
        <v>1753.8461538461561</v>
      </c>
      <c r="Y13" s="8">
        <f t="shared" si="5"/>
        <v>0</v>
      </c>
      <c r="Z13" s="8">
        <f t="shared" si="6"/>
        <v>0</v>
      </c>
      <c r="AA13" s="27">
        <f t="shared" si="7"/>
        <v>1753.8461538461561</v>
      </c>
      <c r="AB13" s="7">
        <f t="shared" si="18"/>
        <v>1753.8461538461561</v>
      </c>
      <c r="AC13" s="7">
        <f t="shared" si="18"/>
        <v>0</v>
      </c>
      <c r="AD13" s="7">
        <f t="shared" si="18"/>
        <v>0</v>
      </c>
      <c r="AE13" s="7">
        <f t="shared" si="19"/>
        <v>1753.8461538461561</v>
      </c>
      <c r="AG13" s="7">
        <f t="shared" si="8"/>
        <v>800</v>
      </c>
      <c r="AI13" s="7">
        <f t="shared" si="9"/>
        <v>7446.1538461538439</v>
      </c>
    </row>
    <row r="14" spans="1:35" x14ac:dyDescent="0.25">
      <c r="A14" s="28"/>
      <c r="B14" s="22">
        <v>6</v>
      </c>
      <c r="C14" s="29">
        <v>10000</v>
      </c>
      <c r="D14" s="35">
        <f>D13+C13</f>
        <v>50000</v>
      </c>
      <c r="E14" s="31"/>
      <c r="F14" s="31"/>
      <c r="G14" s="32"/>
      <c r="H14" s="33"/>
      <c r="I14" s="30">
        <f t="shared" si="23"/>
        <v>10000</v>
      </c>
      <c r="J14" s="30">
        <f t="shared" si="11"/>
        <v>0</v>
      </c>
      <c r="K14" s="21">
        <f t="shared" si="21"/>
        <v>26</v>
      </c>
      <c r="L14" s="34">
        <f t="shared" si="22"/>
        <v>6</v>
      </c>
      <c r="M14" s="34">
        <f t="shared" si="12"/>
        <v>260000</v>
      </c>
      <c r="N14" s="7">
        <f t="shared" si="13"/>
        <v>270000</v>
      </c>
      <c r="O14" s="7">
        <f t="shared" si="0"/>
        <v>270000</v>
      </c>
      <c r="P14" s="7">
        <f t="shared" si="14"/>
        <v>45600</v>
      </c>
      <c r="Q14" s="7">
        <f t="shared" si="1"/>
        <v>0</v>
      </c>
      <c r="R14" s="7">
        <f t="shared" si="2"/>
        <v>0</v>
      </c>
      <c r="S14" s="7">
        <f t="shared" si="15"/>
        <v>45600</v>
      </c>
      <c r="T14" s="7">
        <f t="shared" si="16"/>
        <v>10769.230769230773</v>
      </c>
      <c r="U14" s="7">
        <f t="shared" si="17"/>
        <v>0</v>
      </c>
      <c r="V14" s="7">
        <f t="shared" si="17"/>
        <v>0</v>
      </c>
      <c r="W14" s="7">
        <f t="shared" si="3"/>
        <v>10769.230769230773</v>
      </c>
      <c r="X14" s="8">
        <f t="shared" si="4"/>
        <v>1753.8461538461488</v>
      </c>
      <c r="Y14" s="8">
        <f t="shared" si="5"/>
        <v>0</v>
      </c>
      <c r="Z14" s="8">
        <f t="shared" si="6"/>
        <v>0</v>
      </c>
      <c r="AA14" s="27">
        <f t="shared" si="7"/>
        <v>1753.8461538461488</v>
      </c>
      <c r="AB14" s="7">
        <f t="shared" si="18"/>
        <v>1753.8461538461488</v>
      </c>
      <c r="AC14" s="7">
        <f t="shared" si="18"/>
        <v>0</v>
      </c>
      <c r="AD14" s="7">
        <f t="shared" si="18"/>
        <v>0</v>
      </c>
      <c r="AE14" s="7">
        <f t="shared" si="19"/>
        <v>1753.8461538461488</v>
      </c>
      <c r="AG14" s="7">
        <f t="shared" si="8"/>
        <v>800</v>
      </c>
      <c r="AI14" s="7">
        <f t="shared" si="9"/>
        <v>7446.1538461538512</v>
      </c>
    </row>
    <row r="15" spans="1:35" x14ac:dyDescent="0.25">
      <c r="A15" s="28"/>
      <c r="B15" s="22">
        <v>7</v>
      </c>
      <c r="C15" s="29">
        <v>10000</v>
      </c>
      <c r="D15" s="35">
        <f>D14+C14</f>
        <v>60000</v>
      </c>
      <c r="E15" s="31"/>
      <c r="F15" s="31"/>
      <c r="G15" s="32">
        <f t="shared" si="10"/>
        <v>0</v>
      </c>
      <c r="H15" s="33"/>
      <c r="I15" s="30">
        <f t="shared" si="23"/>
        <v>10000</v>
      </c>
      <c r="J15" s="30">
        <f t="shared" si="11"/>
        <v>0</v>
      </c>
      <c r="K15" s="21">
        <f t="shared" si="21"/>
        <v>26</v>
      </c>
      <c r="L15" s="34">
        <f t="shared" si="22"/>
        <v>7</v>
      </c>
      <c r="M15" s="34">
        <f t="shared" si="12"/>
        <v>260000</v>
      </c>
      <c r="N15" s="7">
        <f t="shared" si="13"/>
        <v>270000</v>
      </c>
      <c r="O15" s="7">
        <f t="shared" si="0"/>
        <v>270000</v>
      </c>
      <c r="P15" s="7">
        <f t="shared" si="14"/>
        <v>45600</v>
      </c>
      <c r="Q15" s="7">
        <f t="shared" si="1"/>
        <v>0</v>
      </c>
      <c r="R15" s="7">
        <f t="shared" si="2"/>
        <v>0</v>
      </c>
      <c r="S15" s="7">
        <f t="shared" si="15"/>
        <v>45600</v>
      </c>
      <c r="T15" s="7">
        <f t="shared" si="16"/>
        <v>12523.076923076922</v>
      </c>
      <c r="U15" s="7">
        <f t="shared" si="17"/>
        <v>0</v>
      </c>
      <c r="V15" s="7">
        <f t="shared" si="17"/>
        <v>0</v>
      </c>
      <c r="W15" s="7">
        <f t="shared" si="3"/>
        <v>12523.076923076922</v>
      </c>
      <c r="X15" s="8">
        <f t="shared" si="4"/>
        <v>1753.8461538461561</v>
      </c>
      <c r="Y15" s="8">
        <f t="shared" si="5"/>
        <v>0</v>
      </c>
      <c r="Z15" s="8">
        <f t="shared" si="6"/>
        <v>0</v>
      </c>
      <c r="AA15" s="27">
        <f t="shared" si="7"/>
        <v>1753.8461538461561</v>
      </c>
      <c r="AB15" s="7">
        <f t="shared" si="18"/>
        <v>1753.8461538461561</v>
      </c>
      <c r="AC15" s="7">
        <f t="shared" si="18"/>
        <v>0</v>
      </c>
      <c r="AD15" s="7">
        <f t="shared" si="18"/>
        <v>0</v>
      </c>
      <c r="AE15" s="7">
        <f t="shared" si="19"/>
        <v>1753.8461538461561</v>
      </c>
      <c r="AG15" s="7">
        <f t="shared" si="8"/>
        <v>800</v>
      </c>
      <c r="AI15" s="7">
        <f t="shared" si="9"/>
        <v>7446.1538461538439</v>
      </c>
    </row>
    <row r="16" spans="1:35" x14ac:dyDescent="0.25">
      <c r="A16" s="28"/>
      <c r="B16" s="22">
        <v>8</v>
      </c>
      <c r="C16" s="29">
        <v>10000</v>
      </c>
      <c r="D16" s="35">
        <f>D15+C15</f>
        <v>70000</v>
      </c>
      <c r="E16" s="31"/>
      <c r="F16" s="31"/>
      <c r="G16" s="32">
        <f t="shared" si="10"/>
        <v>0</v>
      </c>
      <c r="H16" s="33">
        <v>100000</v>
      </c>
      <c r="I16" s="30">
        <f t="shared" si="23"/>
        <v>10000</v>
      </c>
      <c r="J16" s="30">
        <f t="shared" si="11"/>
        <v>100000</v>
      </c>
      <c r="K16" s="21">
        <f t="shared" si="21"/>
        <v>26</v>
      </c>
      <c r="L16" s="34">
        <f t="shared" si="22"/>
        <v>8</v>
      </c>
      <c r="M16" s="34">
        <f t="shared" si="12"/>
        <v>260000</v>
      </c>
      <c r="N16" s="7">
        <f t="shared" si="13"/>
        <v>270000</v>
      </c>
      <c r="O16" s="7">
        <f t="shared" si="0"/>
        <v>370000</v>
      </c>
      <c r="P16" s="7">
        <f t="shared" si="14"/>
        <v>45600</v>
      </c>
      <c r="Q16" s="7">
        <f t="shared" si="1"/>
        <v>0</v>
      </c>
      <c r="R16" s="7">
        <f t="shared" si="2"/>
        <v>0</v>
      </c>
      <c r="S16" s="7">
        <f t="shared" si="15"/>
        <v>45600</v>
      </c>
      <c r="T16" s="7">
        <f t="shared" si="16"/>
        <v>14276.923076923078</v>
      </c>
      <c r="U16" s="7">
        <f t="shared" si="17"/>
        <v>0</v>
      </c>
      <c r="V16" s="7">
        <f t="shared" si="17"/>
        <v>0</v>
      </c>
      <c r="W16" s="7">
        <f t="shared" si="3"/>
        <v>14276.923076923078</v>
      </c>
      <c r="X16" s="8">
        <f t="shared" si="4"/>
        <v>21753.846153846156</v>
      </c>
      <c r="Y16" s="8">
        <f t="shared" si="5"/>
        <v>0</v>
      </c>
      <c r="Z16" s="8">
        <f t="shared" si="6"/>
        <v>0</v>
      </c>
      <c r="AA16" s="27">
        <f t="shared" si="7"/>
        <v>21753.846153846156</v>
      </c>
      <c r="AB16" s="7">
        <f t="shared" si="18"/>
        <v>21753.846153846156</v>
      </c>
      <c r="AC16" s="7">
        <f t="shared" si="18"/>
        <v>0</v>
      </c>
      <c r="AD16" s="7">
        <f t="shared" si="18"/>
        <v>0</v>
      </c>
      <c r="AE16" s="7">
        <f t="shared" si="19"/>
        <v>21753.846153846156</v>
      </c>
      <c r="AG16" s="7">
        <f t="shared" si="8"/>
        <v>800</v>
      </c>
      <c r="AI16" s="7">
        <f t="shared" si="9"/>
        <v>87446.153846153844</v>
      </c>
    </row>
    <row r="17" spans="1:35" x14ac:dyDescent="0.25">
      <c r="A17" s="28"/>
      <c r="B17" s="22">
        <v>9</v>
      </c>
      <c r="C17" s="29">
        <v>10000</v>
      </c>
      <c r="D17" s="35">
        <f t="shared" ref="D17:D34" si="24">D16+C16</f>
        <v>80000</v>
      </c>
      <c r="E17" s="31"/>
      <c r="F17" s="31"/>
      <c r="G17" s="32">
        <f t="shared" si="10"/>
        <v>0</v>
      </c>
      <c r="H17" s="33"/>
      <c r="I17" s="30">
        <f t="shared" si="23"/>
        <v>10000</v>
      </c>
      <c r="J17" s="30">
        <f t="shared" si="11"/>
        <v>100000</v>
      </c>
      <c r="K17" s="21">
        <f t="shared" si="21"/>
        <v>26</v>
      </c>
      <c r="L17" s="34">
        <f t="shared" si="22"/>
        <v>9</v>
      </c>
      <c r="M17" s="34">
        <f t="shared" si="12"/>
        <v>260000</v>
      </c>
      <c r="N17" s="7">
        <f t="shared" si="13"/>
        <v>270000</v>
      </c>
      <c r="O17" s="7">
        <f t="shared" si="0"/>
        <v>370000</v>
      </c>
      <c r="P17" s="7">
        <f t="shared" si="14"/>
        <v>45600</v>
      </c>
      <c r="Q17" s="7">
        <f t="shared" si="1"/>
        <v>0</v>
      </c>
      <c r="R17" s="7">
        <f t="shared" si="2"/>
        <v>0</v>
      </c>
      <c r="S17" s="7">
        <f t="shared" si="15"/>
        <v>45600</v>
      </c>
      <c r="T17" s="7">
        <f t="shared" si="16"/>
        <v>36030.769230769234</v>
      </c>
      <c r="U17" s="7">
        <f t="shared" si="17"/>
        <v>0</v>
      </c>
      <c r="V17" s="7">
        <f t="shared" si="17"/>
        <v>0</v>
      </c>
      <c r="W17" s="7">
        <f t="shared" si="3"/>
        <v>36030.769230769234</v>
      </c>
      <c r="X17" s="8">
        <f t="shared" si="4"/>
        <v>1753.8461538461488</v>
      </c>
      <c r="Y17" s="8">
        <f t="shared" si="5"/>
        <v>0</v>
      </c>
      <c r="Z17" s="8">
        <f t="shared" si="6"/>
        <v>0</v>
      </c>
      <c r="AA17" s="27">
        <f t="shared" si="7"/>
        <v>1753.8461538461488</v>
      </c>
      <c r="AB17" s="7">
        <f t="shared" si="18"/>
        <v>1753.8461538461488</v>
      </c>
      <c r="AC17" s="7">
        <f t="shared" si="18"/>
        <v>0</v>
      </c>
      <c r="AD17" s="7">
        <f t="shared" si="18"/>
        <v>0</v>
      </c>
      <c r="AE17" s="7">
        <f t="shared" si="19"/>
        <v>1753.8461538461488</v>
      </c>
      <c r="AG17" s="7">
        <f t="shared" si="8"/>
        <v>800</v>
      </c>
      <c r="AI17" s="7">
        <f t="shared" si="9"/>
        <v>7446.1538461538512</v>
      </c>
    </row>
    <row r="18" spans="1:35" x14ac:dyDescent="0.25">
      <c r="A18" s="28"/>
      <c r="B18" s="22">
        <v>10</v>
      </c>
      <c r="C18" s="29">
        <v>10000</v>
      </c>
      <c r="D18" s="35">
        <f t="shared" si="24"/>
        <v>90000</v>
      </c>
      <c r="E18" s="31"/>
      <c r="F18" s="31"/>
      <c r="G18" s="32">
        <f t="shared" si="10"/>
        <v>0</v>
      </c>
      <c r="H18" s="33"/>
      <c r="I18" s="30">
        <f t="shared" si="23"/>
        <v>10000</v>
      </c>
      <c r="J18" s="30">
        <f t="shared" si="11"/>
        <v>100000</v>
      </c>
      <c r="K18" s="21">
        <f t="shared" si="21"/>
        <v>26</v>
      </c>
      <c r="L18" s="34">
        <f t="shared" si="22"/>
        <v>10</v>
      </c>
      <c r="M18" s="34">
        <f t="shared" si="12"/>
        <v>260000</v>
      </c>
      <c r="N18" s="7">
        <f t="shared" si="13"/>
        <v>270000</v>
      </c>
      <c r="O18" s="7">
        <f t="shared" si="0"/>
        <v>370000</v>
      </c>
      <c r="P18" s="7">
        <f t="shared" si="14"/>
        <v>45600</v>
      </c>
      <c r="Q18" s="7">
        <f t="shared" si="1"/>
        <v>0</v>
      </c>
      <c r="R18" s="7">
        <f t="shared" si="2"/>
        <v>0</v>
      </c>
      <c r="S18" s="7">
        <f t="shared" si="15"/>
        <v>45600</v>
      </c>
      <c r="T18" s="7">
        <f t="shared" si="16"/>
        <v>37784.615384615383</v>
      </c>
      <c r="U18" s="7">
        <f t="shared" si="17"/>
        <v>0</v>
      </c>
      <c r="V18" s="7">
        <f t="shared" si="17"/>
        <v>0</v>
      </c>
      <c r="W18" s="7">
        <f t="shared" si="3"/>
        <v>37784.615384615383</v>
      </c>
      <c r="X18" s="8">
        <f t="shared" si="4"/>
        <v>1753.8461538461561</v>
      </c>
      <c r="Y18" s="8">
        <f t="shared" si="5"/>
        <v>0</v>
      </c>
      <c r="Z18" s="8">
        <f t="shared" si="6"/>
        <v>0</v>
      </c>
      <c r="AA18" s="27">
        <f t="shared" si="7"/>
        <v>1753.8461538461561</v>
      </c>
      <c r="AB18" s="7">
        <f t="shared" si="18"/>
        <v>1753.8461538461561</v>
      </c>
      <c r="AC18" s="7">
        <f t="shared" si="18"/>
        <v>0</v>
      </c>
      <c r="AD18" s="7">
        <f t="shared" si="18"/>
        <v>0</v>
      </c>
      <c r="AE18" s="7">
        <f t="shared" si="19"/>
        <v>1753.8461538461561</v>
      </c>
      <c r="AG18" s="7">
        <f t="shared" si="8"/>
        <v>800</v>
      </c>
      <c r="AI18" s="7">
        <f t="shared" si="9"/>
        <v>7446.1538461538439</v>
      </c>
    </row>
    <row r="19" spans="1:35" s="21" customFormat="1" x14ac:dyDescent="0.25">
      <c r="A19" s="28"/>
      <c r="B19" s="22">
        <v>11</v>
      </c>
      <c r="C19" s="29">
        <v>10000</v>
      </c>
      <c r="D19" s="35">
        <f t="shared" si="24"/>
        <v>100000</v>
      </c>
      <c r="E19" s="31"/>
      <c r="F19" s="31"/>
      <c r="G19" s="32">
        <f t="shared" si="10"/>
        <v>0</v>
      </c>
      <c r="H19" s="33"/>
      <c r="I19" s="35">
        <f t="shared" si="23"/>
        <v>10000</v>
      </c>
      <c r="J19" s="30">
        <f t="shared" si="11"/>
        <v>100000</v>
      </c>
      <c r="K19" s="21">
        <f t="shared" si="21"/>
        <v>26</v>
      </c>
      <c r="L19" s="34">
        <f t="shared" si="22"/>
        <v>11</v>
      </c>
      <c r="M19" s="34">
        <f t="shared" si="12"/>
        <v>260000</v>
      </c>
      <c r="N19" s="34">
        <f t="shared" si="13"/>
        <v>270000</v>
      </c>
      <c r="O19" s="7">
        <f t="shared" si="0"/>
        <v>370000</v>
      </c>
      <c r="P19" s="7">
        <f t="shared" si="14"/>
        <v>45600</v>
      </c>
      <c r="Q19" s="7">
        <f t="shared" si="1"/>
        <v>0</v>
      </c>
      <c r="R19" s="7">
        <f t="shared" si="2"/>
        <v>0</v>
      </c>
      <c r="S19" s="7">
        <f t="shared" si="15"/>
        <v>45600</v>
      </c>
      <c r="T19" s="34">
        <f t="shared" si="16"/>
        <v>39538.461538461539</v>
      </c>
      <c r="U19" s="34">
        <f t="shared" si="17"/>
        <v>0</v>
      </c>
      <c r="V19" s="7">
        <f t="shared" si="17"/>
        <v>0</v>
      </c>
      <c r="W19" s="34">
        <f t="shared" si="3"/>
        <v>39538.461538461539</v>
      </c>
      <c r="X19" s="8">
        <f t="shared" si="4"/>
        <v>1753.8461538461561</v>
      </c>
      <c r="Y19" s="36">
        <f t="shared" si="5"/>
        <v>0</v>
      </c>
      <c r="Z19" s="8">
        <f t="shared" si="6"/>
        <v>0</v>
      </c>
      <c r="AA19" s="27">
        <f t="shared" si="7"/>
        <v>1753.8461538461561</v>
      </c>
      <c r="AB19" s="34">
        <f t="shared" si="18"/>
        <v>1753.8461538461561</v>
      </c>
      <c r="AC19" s="34">
        <f t="shared" si="18"/>
        <v>0</v>
      </c>
      <c r="AD19" s="7">
        <f t="shared" si="18"/>
        <v>0</v>
      </c>
      <c r="AE19" s="7">
        <f t="shared" si="19"/>
        <v>1753.8461538461561</v>
      </c>
      <c r="AG19" s="34">
        <f t="shared" si="8"/>
        <v>800</v>
      </c>
      <c r="AH19" s="34"/>
      <c r="AI19" s="7">
        <f t="shared" si="9"/>
        <v>7446.1538461538439</v>
      </c>
    </row>
    <row r="20" spans="1:35" x14ac:dyDescent="0.25">
      <c r="A20" s="28"/>
      <c r="B20" s="22">
        <v>12</v>
      </c>
      <c r="C20" s="29">
        <v>10000</v>
      </c>
      <c r="D20" s="35">
        <f t="shared" si="24"/>
        <v>110000</v>
      </c>
      <c r="E20" s="31"/>
      <c r="F20" s="31"/>
      <c r="G20" s="32">
        <f t="shared" si="10"/>
        <v>0</v>
      </c>
      <c r="H20" s="33"/>
      <c r="I20" s="30">
        <f t="shared" si="23"/>
        <v>10000</v>
      </c>
      <c r="J20" s="30">
        <f t="shared" si="11"/>
        <v>100000</v>
      </c>
      <c r="K20" s="21">
        <f t="shared" si="21"/>
        <v>26</v>
      </c>
      <c r="L20" s="34">
        <f t="shared" si="22"/>
        <v>12</v>
      </c>
      <c r="M20" s="34">
        <f t="shared" si="12"/>
        <v>260000</v>
      </c>
      <c r="N20" s="7">
        <f t="shared" si="13"/>
        <v>270000</v>
      </c>
      <c r="O20" s="7">
        <f t="shared" si="0"/>
        <v>370000</v>
      </c>
      <c r="P20" s="7">
        <f t="shared" si="14"/>
        <v>45600</v>
      </c>
      <c r="Q20" s="7">
        <f t="shared" si="1"/>
        <v>0</v>
      </c>
      <c r="R20" s="7">
        <f t="shared" si="2"/>
        <v>0</v>
      </c>
      <c r="S20" s="7">
        <f t="shared" si="15"/>
        <v>45600</v>
      </c>
      <c r="T20" s="7">
        <f t="shared" si="16"/>
        <v>41292.307692307695</v>
      </c>
      <c r="U20" s="7">
        <f t="shared" si="17"/>
        <v>0</v>
      </c>
      <c r="V20" s="7">
        <f t="shared" si="17"/>
        <v>0</v>
      </c>
      <c r="W20" s="7">
        <f t="shared" si="3"/>
        <v>41292.307692307695</v>
      </c>
      <c r="X20" s="8">
        <f t="shared" si="4"/>
        <v>1753.8461538461488</v>
      </c>
      <c r="Y20" s="8">
        <f t="shared" si="5"/>
        <v>0</v>
      </c>
      <c r="Z20" s="8">
        <f t="shared" si="6"/>
        <v>0</v>
      </c>
      <c r="AA20" s="27">
        <f t="shared" si="7"/>
        <v>1753.8461538461488</v>
      </c>
      <c r="AB20" s="7">
        <f t="shared" si="18"/>
        <v>1753.8461538461488</v>
      </c>
      <c r="AC20" s="7">
        <f t="shared" si="18"/>
        <v>0</v>
      </c>
      <c r="AD20" s="7">
        <f t="shared" si="18"/>
        <v>0</v>
      </c>
      <c r="AE20" s="7">
        <f t="shared" si="19"/>
        <v>1753.8461538461488</v>
      </c>
      <c r="AG20" s="7">
        <f t="shared" si="8"/>
        <v>800</v>
      </c>
      <c r="AI20" s="7">
        <f t="shared" si="9"/>
        <v>7446.1538461538512</v>
      </c>
    </row>
    <row r="21" spans="1:35" x14ac:dyDescent="0.25">
      <c r="A21" s="28"/>
      <c r="B21" s="22">
        <v>13</v>
      </c>
      <c r="C21" s="29">
        <v>10000</v>
      </c>
      <c r="D21" s="35">
        <f t="shared" si="24"/>
        <v>120000</v>
      </c>
      <c r="E21" s="31"/>
      <c r="F21" s="31"/>
      <c r="G21" s="32">
        <f t="shared" si="10"/>
        <v>0</v>
      </c>
      <c r="H21" s="33"/>
      <c r="I21" s="30">
        <f t="shared" si="23"/>
        <v>10000</v>
      </c>
      <c r="J21" s="30">
        <f t="shared" si="11"/>
        <v>100000</v>
      </c>
      <c r="K21" s="21">
        <f t="shared" si="21"/>
        <v>26</v>
      </c>
      <c r="L21" s="34">
        <f t="shared" si="22"/>
        <v>13</v>
      </c>
      <c r="M21" s="34">
        <f t="shared" si="12"/>
        <v>260000</v>
      </c>
      <c r="N21" s="7">
        <f t="shared" si="13"/>
        <v>270000</v>
      </c>
      <c r="O21" s="7">
        <f t="shared" si="0"/>
        <v>370000</v>
      </c>
      <c r="P21" s="7">
        <f t="shared" si="14"/>
        <v>45600</v>
      </c>
      <c r="Q21" s="7">
        <f t="shared" si="1"/>
        <v>0</v>
      </c>
      <c r="R21" s="7">
        <f t="shared" si="2"/>
        <v>0</v>
      </c>
      <c r="S21" s="7">
        <f t="shared" si="15"/>
        <v>45600</v>
      </c>
      <c r="T21" s="7">
        <f t="shared" si="16"/>
        <v>43046.153846153844</v>
      </c>
      <c r="U21" s="7">
        <f t="shared" si="17"/>
        <v>0</v>
      </c>
      <c r="V21" s="7">
        <f t="shared" si="17"/>
        <v>0</v>
      </c>
      <c r="W21" s="7">
        <f t="shared" si="3"/>
        <v>43046.153846153844</v>
      </c>
      <c r="X21" s="8">
        <f t="shared" si="4"/>
        <v>1753.8461538461561</v>
      </c>
      <c r="Y21" s="8">
        <f t="shared" si="5"/>
        <v>0</v>
      </c>
      <c r="Z21" s="8">
        <f t="shared" si="6"/>
        <v>0</v>
      </c>
      <c r="AA21" s="27">
        <f t="shared" si="7"/>
        <v>1753.8461538461561</v>
      </c>
      <c r="AB21" s="7">
        <f t="shared" si="18"/>
        <v>1753.8461538461561</v>
      </c>
      <c r="AC21" s="7">
        <f t="shared" si="18"/>
        <v>0</v>
      </c>
      <c r="AD21" s="7">
        <f t="shared" si="18"/>
        <v>0</v>
      </c>
      <c r="AE21" s="7">
        <f t="shared" si="19"/>
        <v>1753.8461538461561</v>
      </c>
      <c r="AG21" s="7">
        <f t="shared" si="8"/>
        <v>800</v>
      </c>
      <c r="AI21" s="7">
        <f t="shared" si="9"/>
        <v>7446.1538461538439</v>
      </c>
    </row>
    <row r="22" spans="1:35" x14ac:dyDescent="0.25">
      <c r="A22" s="28"/>
      <c r="B22" s="22">
        <v>14</v>
      </c>
      <c r="C22" s="29">
        <v>10000</v>
      </c>
      <c r="D22" s="35">
        <f t="shared" si="24"/>
        <v>130000</v>
      </c>
      <c r="E22" s="33"/>
      <c r="F22" s="31"/>
      <c r="G22" s="32">
        <f t="shared" si="10"/>
        <v>0</v>
      </c>
      <c r="H22" s="33"/>
      <c r="I22" s="30">
        <f t="shared" si="23"/>
        <v>10000</v>
      </c>
      <c r="J22" s="30">
        <f t="shared" si="11"/>
        <v>100000</v>
      </c>
      <c r="K22" s="21">
        <f t="shared" si="21"/>
        <v>26</v>
      </c>
      <c r="L22" s="34">
        <f t="shared" si="22"/>
        <v>14</v>
      </c>
      <c r="M22" s="34">
        <f t="shared" si="12"/>
        <v>260000</v>
      </c>
      <c r="N22" s="7">
        <f t="shared" si="13"/>
        <v>270000</v>
      </c>
      <c r="O22" s="7">
        <f t="shared" si="0"/>
        <v>370000</v>
      </c>
      <c r="P22" s="7">
        <f t="shared" si="14"/>
        <v>45600</v>
      </c>
      <c r="Q22" s="7">
        <f t="shared" si="1"/>
        <v>0</v>
      </c>
      <c r="R22" s="7">
        <f t="shared" si="2"/>
        <v>0</v>
      </c>
      <c r="S22" s="7">
        <f t="shared" si="15"/>
        <v>45600</v>
      </c>
      <c r="T22" s="7">
        <f t="shared" si="16"/>
        <v>44800</v>
      </c>
      <c r="U22" s="7">
        <f t="shared" si="17"/>
        <v>0</v>
      </c>
      <c r="V22" s="7">
        <f t="shared" si="17"/>
        <v>0</v>
      </c>
      <c r="W22" s="7">
        <f t="shared" si="3"/>
        <v>44800</v>
      </c>
      <c r="X22" s="8">
        <f t="shared" si="4"/>
        <v>1753.8461538461561</v>
      </c>
      <c r="Y22" s="8">
        <f t="shared" si="5"/>
        <v>0</v>
      </c>
      <c r="Z22" s="8">
        <f t="shared" si="6"/>
        <v>0</v>
      </c>
      <c r="AA22" s="27">
        <f t="shared" si="7"/>
        <v>1753.8461538461561</v>
      </c>
      <c r="AB22" s="7">
        <f t="shared" si="18"/>
        <v>1753.8461538461561</v>
      </c>
      <c r="AC22" s="7">
        <f t="shared" si="18"/>
        <v>0</v>
      </c>
      <c r="AD22" s="7">
        <f t="shared" si="18"/>
        <v>0</v>
      </c>
      <c r="AE22" s="7">
        <f t="shared" si="19"/>
        <v>1753.8461538461561</v>
      </c>
      <c r="AG22" s="7">
        <f t="shared" si="8"/>
        <v>800</v>
      </c>
      <c r="AI22" s="7">
        <f t="shared" si="9"/>
        <v>7446.1538461538439</v>
      </c>
    </row>
    <row r="23" spans="1:35" x14ac:dyDescent="0.25">
      <c r="A23" s="28"/>
      <c r="B23" s="22">
        <v>15</v>
      </c>
      <c r="C23" s="29">
        <v>10000</v>
      </c>
      <c r="D23" s="35">
        <f t="shared" si="24"/>
        <v>140000</v>
      </c>
      <c r="E23" s="31"/>
      <c r="F23" s="31">
        <v>5000</v>
      </c>
      <c r="G23" s="32">
        <f t="shared" si="10"/>
        <v>5000</v>
      </c>
      <c r="H23" s="33"/>
      <c r="I23" s="30">
        <f t="shared" si="23"/>
        <v>15000</v>
      </c>
      <c r="J23" s="30">
        <f t="shared" si="11"/>
        <v>100000</v>
      </c>
      <c r="K23" s="21">
        <f t="shared" si="21"/>
        <v>26</v>
      </c>
      <c r="L23" s="34">
        <f t="shared" si="22"/>
        <v>15</v>
      </c>
      <c r="M23" s="34">
        <f t="shared" si="12"/>
        <v>260000</v>
      </c>
      <c r="N23" s="7">
        <f t="shared" si="13"/>
        <v>275000</v>
      </c>
      <c r="O23" s="7">
        <f t="shared" si="0"/>
        <v>375000</v>
      </c>
      <c r="P23" s="7">
        <f t="shared" si="14"/>
        <v>45600</v>
      </c>
      <c r="Q23" s="7">
        <f t="shared" si="1"/>
        <v>650</v>
      </c>
      <c r="R23" s="7">
        <f t="shared" si="2"/>
        <v>500</v>
      </c>
      <c r="S23" s="7">
        <f t="shared" si="15"/>
        <v>46750</v>
      </c>
      <c r="T23" s="7">
        <f t="shared" si="16"/>
        <v>46553.846153846156</v>
      </c>
      <c r="U23" s="7">
        <f t="shared" si="17"/>
        <v>0</v>
      </c>
      <c r="V23" s="7">
        <f t="shared" si="17"/>
        <v>0</v>
      </c>
      <c r="W23" s="7">
        <f t="shared" si="3"/>
        <v>46553.846153846156</v>
      </c>
      <c r="X23" s="8">
        <f t="shared" si="4"/>
        <v>2753.8461538461561</v>
      </c>
      <c r="Y23" s="8">
        <f t="shared" si="5"/>
        <v>375</v>
      </c>
      <c r="Z23" s="8">
        <f t="shared" si="6"/>
        <v>288.46153846153845</v>
      </c>
      <c r="AA23" s="27">
        <f t="shared" si="7"/>
        <v>3417.3076923076947</v>
      </c>
      <c r="AB23" s="7">
        <f t="shared" si="18"/>
        <v>2753.8461538461561</v>
      </c>
      <c r="AC23" s="7">
        <f t="shared" si="18"/>
        <v>375</v>
      </c>
      <c r="AD23" s="7">
        <f t="shared" si="18"/>
        <v>288.46153846153845</v>
      </c>
      <c r="AE23" s="7">
        <f t="shared" si="19"/>
        <v>3417.3076923076947</v>
      </c>
      <c r="AG23" s="7">
        <f t="shared" si="8"/>
        <v>1200</v>
      </c>
      <c r="AI23" s="7">
        <f t="shared" si="9"/>
        <v>10382.692307692305</v>
      </c>
    </row>
    <row r="24" spans="1:35" x14ac:dyDescent="0.25">
      <c r="A24" s="28"/>
      <c r="B24" s="22">
        <v>16</v>
      </c>
      <c r="C24" s="29">
        <v>10000</v>
      </c>
      <c r="D24" s="35">
        <f t="shared" si="24"/>
        <v>150000</v>
      </c>
      <c r="E24" s="31"/>
      <c r="F24" s="31"/>
      <c r="G24" s="32">
        <f t="shared" si="10"/>
        <v>0</v>
      </c>
      <c r="H24" s="33"/>
      <c r="I24" s="30">
        <f t="shared" si="23"/>
        <v>15000</v>
      </c>
      <c r="J24" s="30">
        <f t="shared" si="11"/>
        <v>100000</v>
      </c>
      <c r="K24" s="21">
        <f t="shared" si="21"/>
        <v>26</v>
      </c>
      <c r="L24" s="34">
        <f t="shared" si="22"/>
        <v>16</v>
      </c>
      <c r="M24" s="34">
        <f t="shared" si="12"/>
        <v>260000</v>
      </c>
      <c r="N24" s="7">
        <f t="shared" si="13"/>
        <v>275000</v>
      </c>
      <c r="O24" s="7">
        <f t="shared" si="0"/>
        <v>375000</v>
      </c>
      <c r="P24" s="7">
        <f t="shared" si="14"/>
        <v>45600</v>
      </c>
      <c r="Q24" s="7">
        <f t="shared" si="1"/>
        <v>650</v>
      </c>
      <c r="R24" s="7">
        <f t="shared" si="2"/>
        <v>500</v>
      </c>
      <c r="S24" s="7">
        <f t="shared" si="15"/>
        <v>46750</v>
      </c>
      <c r="T24" s="7">
        <f t="shared" si="16"/>
        <v>49307.692307692312</v>
      </c>
      <c r="U24" s="7">
        <f t="shared" si="17"/>
        <v>375</v>
      </c>
      <c r="V24" s="7">
        <f t="shared" si="17"/>
        <v>288.46153846153845</v>
      </c>
      <c r="W24" s="7">
        <f t="shared" si="3"/>
        <v>49682.692307692312</v>
      </c>
      <c r="X24" s="8">
        <f t="shared" si="4"/>
        <v>1753.8461538461488</v>
      </c>
      <c r="Y24" s="8">
        <f t="shared" si="5"/>
        <v>25</v>
      </c>
      <c r="Z24" s="8">
        <f t="shared" si="6"/>
        <v>19.230769230769226</v>
      </c>
      <c r="AA24" s="27">
        <f t="shared" si="7"/>
        <v>1798.0769230769181</v>
      </c>
      <c r="AB24" s="7">
        <f t="shared" si="18"/>
        <v>1753.8461538461488</v>
      </c>
      <c r="AC24" s="7">
        <f t="shared" si="18"/>
        <v>25</v>
      </c>
      <c r="AD24" s="7">
        <f t="shared" si="18"/>
        <v>19.230769230769226</v>
      </c>
      <c r="AE24" s="7">
        <f t="shared" si="19"/>
        <v>1798.0769230769181</v>
      </c>
      <c r="AG24" s="7">
        <f t="shared" si="8"/>
        <v>800</v>
      </c>
      <c r="AI24" s="7">
        <f t="shared" si="9"/>
        <v>7401.9230769230817</v>
      </c>
    </row>
    <row r="25" spans="1:35" x14ac:dyDescent="0.25">
      <c r="A25" s="28"/>
      <c r="B25" s="22">
        <v>17</v>
      </c>
      <c r="C25" s="29">
        <v>10000</v>
      </c>
      <c r="D25" s="35">
        <f t="shared" si="24"/>
        <v>160000</v>
      </c>
      <c r="E25" s="31"/>
      <c r="F25" s="31"/>
      <c r="G25" s="32">
        <f t="shared" si="10"/>
        <v>0</v>
      </c>
      <c r="H25" s="33"/>
      <c r="I25" s="30">
        <f t="shared" si="23"/>
        <v>15000</v>
      </c>
      <c r="J25" s="30">
        <f t="shared" si="11"/>
        <v>100000</v>
      </c>
      <c r="K25" s="21">
        <f t="shared" si="21"/>
        <v>26</v>
      </c>
      <c r="L25" s="34">
        <f t="shared" si="22"/>
        <v>17</v>
      </c>
      <c r="M25" s="34">
        <f t="shared" si="12"/>
        <v>260000</v>
      </c>
      <c r="N25" s="7">
        <f t="shared" si="13"/>
        <v>275000</v>
      </c>
      <c r="O25" s="7">
        <f t="shared" si="0"/>
        <v>375000</v>
      </c>
      <c r="P25" s="7">
        <f t="shared" si="14"/>
        <v>45600</v>
      </c>
      <c r="Q25" s="7">
        <f t="shared" si="1"/>
        <v>650</v>
      </c>
      <c r="R25" s="7">
        <f t="shared" si="2"/>
        <v>500</v>
      </c>
      <c r="S25" s="7">
        <f t="shared" si="15"/>
        <v>46750</v>
      </c>
      <c r="T25" s="7">
        <f t="shared" si="16"/>
        <v>51061.538461538461</v>
      </c>
      <c r="U25" s="7">
        <f t="shared" si="17"/>
        <v>400</v>
      </c>
      <c r="V25" s="7">
        <f t="shared" si="17"/>
        <v>307.69230769230768</v>
      </c>
      <c r="W25" s="7">
        <f t="shared" si="3"/>
        <v>51461.538461538461</v>
      </c>
      <c r="X25" s="8">
        <f t="shared" si="4"/>
        <v>1753.8461538461561</v>
      </c>
      <c r="Y25" s="8">
        <f t="shared" si="5"/>
        <v>25</v>
      </c>
      <c r="Z25" s="8">
        <f t="shared" si="6"/>
        <v>19.230769230769226</v>
      </c>
      <c r="AA25" s="27">
        <f t="shared" si="7"/>
        <v>1798.0769230769254</v>
      </c>
      <c r="AB25" s="7">
        <f t="shared" si="18"/>
        <v>1753.8461538461561</v>
      </c>
      <c r="AC25" s="7">
        <f t="shared" si="18"/>
        <v>25</v>
      </c>
      <c r="AD25" s="7">
        <f t="shared" si="18"/>
        <v>19.230769230769226</v>
      </c>
      <c r="AE25" s="7">
        <f t="shared" si="19"/>
        <v>1798.0769230769254</v>
      </c>
      <c r="AG25" s="7">
        <f t="shared" si="8"/>
        <v>800</v>
      </c>
      <c r="AI25" s="7">
        <f t="shared" si="9"/>
        <v>7401.9230769230744</v>
      </c>
    </row>
    <row r="26" spans="1:35" x14ac:dyDescent="0.25">
      <c r="A26" s="28"/>
      <c r="B26" s="22">
        <v>18</v>
      </c>
      <c r="C26" s="29">
        <v>10000</v>
      </c>
      <c r="D26" s="35">
        <f t="shared" si="24"/>
        <v>170000</v>
      </c>
      <c r="E26" s="31"/>
      <c r="F26" s="31"/>
      <c r="G26" s="32">
        <f t="shared" si="10"/>
        <v>0</v>
      </c>
      <c r="H26" s="33"/>
      <c r="I26" s="30">
        <f t="shared" si="23"/>
        <v>15000</v>
      </c>
      <c r="J26" s="30">
        <f t="shared" si="11"/>
        <v>100000</v>
      </c>
      <c r="K26" s="21">
        <f t="shared" si="21"/>
        <v>26</v>
      </c>
      <c r="L26" s="34">
        <f t="shared" si="22"/>
        <v>18</v>
      </c>
      <c r="M26" s="34">
        <f t="shared" si="12"/>
        <v>260000</v>
      </c>
      <c r="N26" s="7">
        <f t="shared" si="13"/>
        <v>275000</v>
      </c>
      <c r="O26" s="7">
        <f t="shared" si="0"/>
        <v>375000</v>
      </c>
      <c r="P26" s="7">
        <f t="shared" si="14"/>
        <v>45600</v>
      </c>
      <c r="Q26" s="7">
        <f t="shared" si="1"/>
        <v>650</v>
      </c>
      <c r="R26" s="7">
        <f t="shared" si="2"/>
        <v>500</v>
      </c>
      <c r="S26" s="7">
        <f t="shared" si="15"/>
        <v>46750</v>
      </c>
      <c r="T26" s="7">
        <f t="shared" si="16"/>
        <v>52815.384615384617</v>
      </c>
      <c r="U26" s="7">
        <f t="shared" ref="U26:V34" si="25">+U25+AC25</f>
        <v>425</v>
      </c>
      <c r="V26" s="7">
        <f t="shared" si="25"/>
        <v>326.92307692307691</v>
      </c>
      <c r="W26" s="7">
        <f t="shared" si="3"/>
        <v>53240.384615384617</v>
      </c>
      <c r="X26" s="8">
        <f t="shared" si="4"/>
        <v>1753.8461538461561</v>
      </c>
      <c r="Y26" s="8">
        <f t="shared" si="5"/>
        <v>25</v>
      </c>
      <c r="Z26" s="8">
        <f t="shared" si="6"/>
        <v>19.230769230769226</v>
      </c>
      <c r="AA26" s="27">
        <f t="shared" si="7"/>
        <v>1798.0769230769254</v>
      </c>
      <c r="AB26" s="7">
        <f t="shared" si="18"/>
        <v>1753.8461538461561</v>
      </c>
      <c r="AC26" s="7">
        <f t="shared" si="18"/>
        <v>25</v>
      </c>
      <c r="AD26" s="7">
        <f t="shared" si="18"/>
        <v>19.230769230769226</v>
      </c>
      <c r="AE26" s="7">
        <f t="shared" si="19"/>
        <v>1798.0769230769254</v>
      </c>
      <c r="AG26" s="7">
        <f t="shared" si="8"/>
        <v>800</v>
      </c>
      <c r="AI26" s="7">
        <f t="shared" si="9"/>
        <v>7401.9230769230744</v>
      </c>
    </row>
    <row r="27" spans="1:35" x14ac:dyDescent="0.25">
      <c r="A27" s="28"/>
      <c r="B27" s="22">
        <v>19</v>
      </c>
      <c r="C27" s="29">
        <v>10000</v>
      </c>
      <c r="D27" s="35">
        <f t="shared" si="24"/>
        <v>180000</v>
      </c>
      <c r="E27" s="31"/>
      <c r="F27" s="31"/>
      <c r="G27" s="32">
        <f t="shared" si="10"/>
        <v>0</v>
      </c>
      <c r="H27" s="33"/>
      <c r="I27" s="30">
        <f t="shared" si="23"/>
        <v>15000</v>
      </c>
      <c r="J27" s="30">
        <f t="shared" si="11"/>
        <v>100000</v>
      </c>
      <c r="K27" s="21">
        <f t="shared" si="21"/>
        <v>26</v>
      </c>
      <c r="L27" s="34">
        <f t="shared" si="22"/>
        <v>19</v>
      </c>
      <c r="M27" s="34">
        <f t="shared" si="12"/>
        <v>260000</v>
      </c>
      <c r="N27" s="7">
        <f t="shared" si="13"/>
        <v>275000</v>
      </c>
      <c r="O27" s="7">
        <f t="shared" si="0"/>
        <v>375000</v>
      </c>
      <c r="P27" s="7">
        <f t="shared" si="14"/>
        <v>45600</v>
      </c>
      <c r="Q27" s="7">
        <f t="shared" si="1"/>
        <v>650</v>
      </c>
      <c r="R27" s="7">
        <f t="shared" si="2"/>
        <v>500</v>
      </c>
      <c r="S27" s="7">
        <f t="shared" si="15"/>
        <v>46750</v>
      </c>
      <c r="T27" s="7">
        <f t="shared" si="16"/>
        <v>54569.230769230773</v>
      </c>
      <c r="U27" s="7">
        <f t="shared" si="25"/>
        <v>450</v>
      </c>
      <c r="V27" s="7">
        <f t="shared" si="25"/>
        <v>346.15384615384613</v>
      </c>
      <c r="W27" s="7">
        <f t="shared" si="3"/>
        <v>55019.230769230773</v>
      </c>
      <c r="X27" s="8">
        <f t="shared" si="4"/>
        <v>1753.8461538461488</v>
      </c>
      <c r="Y27" s="8">
        <f t="shared" si="5"/>
        <v>25</v>
      </c>
      <c r="Z27" s="8">
        <f t="shared" si="6"/>
        <v>19.230769230769226</v>
      </c>
      <c r="AA27" s="27">
        <f t="shared" si="7"/>
        <v>1798.0769230769181</v>
      </c>
      <c r="AB27" s="7">
        <f t="shared" si="18"/>
        <v>1753.8461538461488</v>
      </c>
      <c r="AC27" s="7">
        <f t="shared" si="18"/>
        <v>25</v>
      </c>
      <c r="AD27" s="7">
        <f t="shared" si="18"/>
        <v>19.230769230769226</v>
      </c>
      <c r="AE27" s="7">
        <f t="shared" si="19"/>
        <v>1798.0769230769181</v>
      </c>
      <c r="AG27" s="7">
        <f t="shared" si="8"/>
        <v>800</v>
      </c>
      <c r="AI27" s="7">
        <f t="shared" si="9"/>
        <v>7401.9230769230817</v>
      </c>
    </row>
    <row r="28" spans="1:35" x14ac:dyDescent="0.25">
      <c r="A28" s="28"/>
      <c r="B28" s="22">
        <v>20</v>
      </c>
      <c r="C28" s="29">
        <v>10000</v>
      </c>
      <c r="D28" s="35">
        <f t="shared" si="24"/>
        <v>190000</v>
      </c>
      <c r="E28" s="31"/>
      <c r="F28" s="31"/>
      <c r="G28" s="32">
        <f t="shared" si="10"/>
        <v>0</v>
      </c>
      <c r="H28" s="33"/>
      <c r="I28" s="30">
        <f t="shared" si="23"/>
        <v>15000</v>
      </c>
      <c r="J28" s="30">
        <f t="shared" si="11"/>
        <v>100000</v>
      </c>
      <c r="K28" s="21">
        <f t="shared" si="21"/>
        <v>26</v>
      </c>
      <c r="L28" s="34">
        <f t="shared" si="22"/>
        <v>20</v>
      </c>
      <c r="M28" s="34">
        <f t="shared" si="12"/>
        <v>260000</v>
      </c>
      <c r="N28" s="7">
        <f t="shared" si="13"/>
        <v>275000</v>
      </c>
      <c r="O28" s="7">
        <f t="shared" si="0"/>
        <v>375000</v>
      </c>
      <c r="P28" s="7">
        <f t="shared" si="14"/>
        <v>45600</v>
      </c>
      <c r="Q28" s="7">
        <f t="shared" si="1"/>
        <v>650</v>
      </c>
      <c r="R28" s="7">
        <f t="shared" si="2"/>
        <v>500</v>
      </c>
      <c r="S28" s="7">
        <f t="shared" si="15"/>
        <v>46750</v>
      </c>
      <c r="T28" s="7">
        <f t="shared" si="16"/>
        <v>56323.076923076922</v>
      </c>
      <c r="U28" s="7">
        <f t="shared" si="25"/>
        <v>475</v>
      </c>
      <c r="V28" s="7">
        <f t="shared" si="25"/>
        <v>365.38461538461536</v>
      </c>
      <c r="W28" s="7">
        <f t="shared" si="3"/>
        <v>56798.076923076922</v>
      </c>
      <c r="X28" s="8">
        <f t="shared" si="4"/>
        <v>1753.8461538461561</v>
      </c>
      <c r="Y28" s="8">
        <f t="shared" si="5"/>
        <v>25</v>
      </c>
      <c r="Z28" s="8">
        <f t="shared" si="6"/>
        <v>19.230769230769226</v>
      </c>
      <c r="AA28" s="27">
        <f t="shared" si="7"/>
        <v>1798.0769230769254</v>
      </c>
      <c r="AB28" s="7">
        <f t="shared" si="18"/>
        <v>1753.8461538461561</v>
      </c>
      <c r="AC28" s="7">
        <f t="shared" si="18"/>
        <v>25</v>
      </c>
      <c r="AD28" s="7">
        <f t="shared" si="18"/>
        <v>19.230769230769226</v>
      </c>
      <c r="AE28" s="7">
        <f t="shared" si="19"/>
        <v>1798.0769230769254</v>
      </c>
      <c r="AG28" s="7">
        <f t="shared" si="8"/>
        <v>800</v>
      </c>
      <c r="AI28" s="7">
        <f t="shared" si="9"/>
        <v>7401.9230769230744</v>
      </c>
    </row>
    <row r="29" spans="1:35" x14ac:dyDescent="0.25">
      <c r="A29" s="28"/>
      <c r="B29" s="22">
        <v>21</v>
      </c>
      <c r="C29" s="29">
        <v>10000</v>
      </c>
      <c r="D29" s="35">
        <f t="shared" si="24"/>
        <v>200000</v>
      </c>
      <c r="E29" s="31"/>
      <c r="F29" s="31"/>
      <c r="G29" s="32">
        <f t="shared" si="10"/>
        <v>0</v>
      </c>
      <c r="H29" s="33"/>
      <c r="I29" s="30">
        <f t="shared" si="23"/>
        <v>15000</v>
      </c>
      <c r="J29" s="30">
        <f t="shared" si="11"/>
        <v>100000</v>
      </c>
      <c r="K29" s="21">
        <f t="shared" si="21"/>
        <v>26</v>
      </c>
      <c r="L29" s="34">
        <f t="shared" si="22"/>
        <v>21</v>
      </c>
      <c r="M29" s="34">
        <f t="shared" si="12"/>
        <v>260000</v>
      </c>
      <c r="N29" s="7">
        <f t="shared" si="13"/>
        <v>275000</v>
      </c>
      <c r="O29" s="7">
        <f t="shared" si="0"/>
        <v>375000</v>
      </c>
      <c r="P29" s="7">
        <f t="shared" si="14"/>
        <v>45600</v>
      </c>
      <c r="Q29" s="7">
        <f t="shared" si="1"/>
        <v>650</v>
      </c>
      <c r="R29" s="7">
        <f t="shared" si="2"/>
        <v>500</v>
      </c>
      <c r="S29" s="7">
        <f t="shared" si="15"/>
        <v>46750</v>
      </c>
      <c r="T29" s="7">
        <f t="shared" si="16"/>
        <v>58076.923076923078</v>
      </c>
      <c r="U29" s="7">
        <f t="shared" si="25"/>
        <v>500</v>
      </c>
      <c r="V29" s="7">
        <f t="shared" si="25"/>
        <v>384.61538461538458</v>
      </c>
      <c r="W29" s="7">
        <f t="shared" si="3"/>
        <v>58576.923076923078</v>
      </c>
      <c r="X29" s="8">
        <f t="shared" si="4"/>
        <v>1753.8461538461488</v>
      </c>
      <c r="Y29" s="8">
        <f t="shared" si="5"/>
        <v>25</v>
      </c>
      <c r="Z29" s="8">
        <f t="shared" si="6"/>
        <v>19.230769230769226</v>
      </c>
      <c r="AA29" s="27">
        <f t="shared" si="7"/>
        <v>1798.0769230769181</v>
      </c>
      <c r="AB29" s="7">
        <f t="shared" si="18"/>
        <v>1753.8461538461488</v>
      </c>
      <c r="AC29" s="7">
        <f t="shared" si="18"/>
        <v>25</v>
      </c>
      <c r="AD29" s="7">
        <f t="shared" si="18"/>
        <v>19.230769230769226</v>
      </c>
      <c r="AE29" s="7">
        <f t="shared" si="19"/>
        <v>1798.0769230769181</v>
      </c>
      <c r="AG29" s="7">
        <f t="shared" si="8"/>
        <v>800</v>
      </c>
      <c r="AI29" s="7">
        <f t="shared" si="9"/>
        <v>7401.9230769230817</v>
      </c>
    </row>
    <row r="30" spans="1:35" x14ac:dyDescent="0.25">
      <c r="A30" s="28"/>
      <c r="B30" s="22">
        <v>22</v>
      </c>
      <c r="C30" s="29">
        <v>10000</v>
      </c>
      <c r="D30" s="35">
        <f t="shared" si="24"/>
        <v>210000</v>
      </c>
      <c r="E30" s="31"/>
      <c r="F30" s="31"/>
      <c r="G30" s="32">
        <f t="shared" si="10"/>
        <v>0</v>
      </c>
      <c r="H30" s="33">
        <v>50000</v>
      </c>
      <c r="I30" s="30">
        <f t="shared" si="23"/>
        <v>15000</v>
      </c>
      <c r="J30" s="30">
        <f t="shared" si="11"/>
        <v>150000</v>
      </c>
      <c r="K30" s="21">
        <f t="shared" si="21"/>
        <v>26</v>
      </c>
      <c r="L30" s="34">
        <f t="shared" si="22"/>
        <v>22</v>
      </c>
      <c r="M30" s="34">
        <f t="shared" si="12"/>
        <v>260000</v>
      </c>
      <c r="N30" s="7">
        <f t="shared" si="13"/>
        <v>275000</v>
      </c>
      <c r="O30" s="7">
        <f t="shared" si="0"/>
        <v>425000</v>
      </c>
      <c r="P30" s="7">
        <f t="shared" si="14"/>
        <v>45600</v>
      </c>
      <c r="Q30" s="7">
        <f t="shared" si="1"/>
        <v>650</v>
      </c>
      <c r="R30" s="7">
        <f t="shared" si="2"/>
        <v>500</v>
      </c>
      <c r="S30" s="7">
        <f t="shared" si="15"/>
        <v>46750</v>
      </c>
      <c r="T30" s="7">
        <f t="shared" si="16"/>
        <v>59830.769230769227</v>
      </c>
      <c r="U30" s="7">
        <f t="shared" si="25"/>
        <v>525</v>
      </c>
      <c r="V30" s="7">
        <f t="shared" si="25"/>
        <v>403.84615384615381</v>
      </c>
      <c r="W30" s="7">
        <f t="shared" si="3"/>
        <v>60355.769230769227</v>
      </c>
      <c r="X30" s="8">
        <f t="shared" si="4"/>
        <v>11753.846153846156</v>
      </c>
      <c r="Y30" s="8">
        <f t="shared" si="5"/>
        <v>25</v>
      </c>
      <c r="Z30" s="8">
        <f t="shared" si="6"/>
        <v>19.230769230769226</v>
      </c>
      <c r="AA30" s="27">
        <f t="shared" si="7"/>
        <v>11798.076923076926</v>
      </c>
      <c r="AB30" s="7">
        <f t="shared" si="18"/>
        <v>11753.846153846156</v>
      </c>
      <c r="AC30" s="7">
        <f t="shared" si="18"/>
        <v>25</v>
      </c>
      <c r="AD30" s="7">
        <f t="shared" si="18"/>
        <v>19.230769230769226</v>
      </c>
      <c r="AE30" s="7">
        <f t="shared" si="19"/>
        <v>11798.076923076926</v>
      </c>
      <c r="AG30" s="7">
        <f t="shared" si="8"/>
        <v>800</v>
      </c>
      <c r="AI30" s="7">
        <f t="shared" si="9"/>
        <v>47401.923076923078</v>
      </c>
    </row>
    <row r="31" spans="1:35" x14ac:dyDescent="0.25">
      <c r="A31" s="28"/>
      <c r="B31" s="22">
        <v>23</v>
      </c>
      <c r="C31" s="29">
        <v>10000</v>
      </c>
      <c r="D31" s="35">
        <f t="shared" si="24"/>
        <v>220000</v>
      </c>
      <c r="E31" s="31"/>
      <c r="F31" s="31"/>
      <c r="G31" s="32">
        <f t="shared" si="10"/>
        <v>0</v>
      </c>
      <c r="H31" s="33"/>
      <c r="I31" s="30">
        <f t="shared" si="23"/>
        <v>15000</v>
      </c>
      <c r="J31" s="30">
        <f t="shared" si="11"/>
        <v>150000</v>
      </c>
      <c r="K31" s="21">
        <f t="shared" si="21"/>
        <v>26</v>
      </c>
      <c r="L31" s="34">
        <f t="shared" si="22"/>
        <v>23</v>
      </c>
      <c r="M31" s="34">
        <f t="shared" si="12"/>
        <v>260000</v>
      </c>
      <c r="N31" s="7">
        <f t="shared" si="13"/>
        <v>275000</v>
      </c>
      <c r="O31" s="7">
        <f t="shared" si="0"/>
        <v>425000</v>
      </c>
      <c r="P31" s="7">
        <f t="shared" si="14"/>
        <v>45600</v>
      </c>
      <c r="Q31" s="7">
        <f t="shared" si="1"/>
        <v>650</v>
      </c>
      <c r="R31" s="7">
        <f t="shared" si="2"/>
        <v>500</v>
      </c>
      <c r="S31" s="7">
        <f t="shared" si="15"/>
        <v>46750</v>
      </c>
      <c r="T31" s="7">
        <f t="shared" si="16"/>
        <v>71584.615384615376</v>
      </c>
      <c r="U31" s="7">
        <f t="shared" si="25"/>
        <v>550</v>
      </c>
      <c r="V31" s="7">
        <f t="shared" si="25"/>
        <v>423.07692307692304</v>
      </c>
      <c r="W31" s="7">
        <f t="shared" si="3"/>
        <v>72134.615384615376</v>
      </c>
      <c r="X31" s="8">
        <f t="shared" si="4"/>
        <v>1753.8461538461634</v>
      </c>
      <c r="Y31" s="8">
        <f t="shared" si="5"/>
        <v>25</v>
      </c>
      <c r="Z31" s="8">
        <f t="shared" si="6"/>
        <v>19.230769230769226</v>
      </c>
      <c r="AA31" s="27">
        <f t="shared" si="7"/>
        <v>1798.0769230769326</v>
      </c>
      <c r="AB31" s="7">
        <f t="shared" si="18"/>
        <v>1753.8461538461634</v>
      </c>
      <c r="AC31" s="7">
        <f t="shared" si="18"/>
        <v>25</v>
      </c>
      <c r="AD31" s="7">
        <f t="shared" si="18"/>
        <v>19.230769230769226</v>
      </c>
      <c r="AE31" s="7">
        <f t="shared" si="19"/>
        <v>1798.0769230769326</v>
      </c>
      <c r="AG31" s="7">
        <f t="shared" si="8"/>
        <v>800</v>
      </c>
      <c r="AI31" s="7">
        <f t="shared" si="9"/>
        <v>7401.9230769230671</v>
      </c>
    </row>
    <row r="32" spans="1:35" x14ac:dyDescent="0.25">
      <c r="A32" s="28"/>
      <c r="B32" s="22">
        <v>24</v>
      </c>
      <c r="C32" s="29">
        <v>10000</v>
      </c>
      <c r="D32" s="35">
        <f t="shared" si="24"/>
        <v>230000</v>
      </c>
      <c r="E32" s="31"/>
      <c r="F32" s="31"/>
      <c r="G32" s="32">
        <f t="shared" si="10"/>
        <v>0</v>
      </c>
      <c r="H32" s="33"/>
      <c r="I32" s="30">
        <f t="shared" si="23"/>
        <v>15000</v>
      </c>
      <c r="J32" s="30">
        <f t="shared" si="11"/>
        <v>150000</v>
      </c>
      <c r="K32" s="21">
        <f t="shared" si="21"/>
        <v>26</v>
      </c>
      <c r="L32" s="34">
        <f t="shared" si="22"/>
        <v>24</v>
      </c>
      <c r="M32" s="34">
        <f t="shared" si="12"/>
        <v>260000</v>
      </c>
      <c r="N32" s="7">
        <f t="shared" si="13"/>
        <v>275000</v>
      </c>
      <c r="O32" s="7">
        <f t="shared" si="0"/>
        <v>425000</v>
      </c>
      <c r="P32" s="7">
        <f t="shared" si="14"/>
        <v>45600</v>
      </c>
      <c r="Q32" s="7">
        <f t="shared" si="1"/>
        <v>650</v>
      </c>
      <c r="R32" s="7">
        <f t="shared" si="2"/>
        <v>500</v>
      </c>
      <c r="S32" s="7">
        <f t="shared" si="15"/>
        <v>46750</v>
      </c>
      <c r="T32" s="7">
        <f t="shared" si="16"/>
        <v>73338.461538461532</v>
      </c>
      <c r="U32" s="7">
        <f t="shared" si="25"/>
        <v>575</v>
      </c>
      <c r="V32" s="7">
        <f t="shared" si="25"/>
        <v>442.30769230769226</v>
      </c>
      <c r="W32" s="7">
        <f t="shared" si="3"/>
        <v>73913.461538461532</v>
      </c>
      <c r="X32" s="8">
        <f t="shared" si="4"/>
        <v>1753.8461538461561</v>
      </c>
      <c r="Y32" s="8">
        <f t="shared" si="5"/>
        <v>25</v>
      </c>
      <c r="Z32" s="8">
        <f t="shared" si="6"/>
        <v>19.230769230769283</v>
      </c>
      <c r="AA32" s="27">
        <f t="shared" si="7"/>
        <v>1798.0769230769254</v>
      </c>
      <c r="AB32" s="7">
        <f t="shared" si="18"/>
        <v>1753.8461538461561</v>
      </c>
      <c r="AC32" s="7">
        <f t="shared" si="18"/>
        <v>25</v>
      </c>
      <c r="AD32" s="7">
        <f t="shared" si="18"/>
        <v>19.230769230769283</v>
      </c>
      <c r="AE32" s="7">
        <f t="shared" si="19"/>
        <v>1798.0769230769254</v>
      </c>
      <c r="AG32" s="7">
        <f t="shared" si="8"/>
        <v>800</v>
      </c>
      <c r="AI32" s="7">
        <f t="shared" si="9"/>
        <v>7401.9230769230744</v>
      </c>
    </row>
    <row r="33" spans="1:35" x14ac:dyDescent="0.25">
      <c r="A33" s="28"/>
      <c r="B33" s="22">
        <v>25</v>
      </c>
      <c r="C33" s="29">
        <v>10000</v>
      </c>
      <c r="D33" s="35">
        <f t="shared" si="24"/>
        <v>240000</v>
      </c>
      <c r="E33" s="31"/>
      <c r="F33" s="31"/>
      <c r="G33" s="32">
        <f t="shared" si="10"/>
        <v>0</v>
      </c>
      <c r="H33" s="33"/>
      <c r="I33" s="30">
        <f t="shared" si="23"/>
        <v>15000</v>
      </c>
      <c r="J33" s="30">
        <f t="shared" si="11"/>
        <v>150000</v>
      </c>
      <c r="K33" s="21">
        <f t="shared" si="21"/>
        <v>26</v>
      </c>
      <c r="L33" s="34">
        <f t="shared" si="22"/>
        <v>25</v>
      </c>
      <c r="M33" s="34">
        <f t="shared" si="12"/>
        <v>260000</v>
      </c>
      <c r="N33" s="7">
        <f t="shared" si="13"/>
        <v>275000</v>
      </c>
      <c r="O33" s="7">
        <f t="shared" si="0"/>
        <v>425000</v>
      </c>
      <c r="P33" s="7">
        <f t="shared" si="14"/>
        <v>45600</v>
      </c>
      <c r="Q33" s="7">
        <f t="shared" si="1"/>
        <v>650</v>
      </c>
      <c r="R33" s="7">
        <f t="shared" si="2"/>
        <v>500</v>
      </c>
      <c r="S33" s="7">
        <f t="shared" si="15"/>
        <v>46750</v>
      </c>
      <c r="T33" s="7">
        <f t="shared" si="16"/>
        <v>75092.307692307688</v>
      </c>
      <c r="U33" s="7">
        <f t="shared" si="25"/>
        <v>600</v>
      </c>
      <c r="V33" s="7">
        <f t="shared" si="25"/>
        <v>461.53846153846155</v>
      </c>
      <c r="W33" s="7">
        <f t="shared" si="3"/>
        <v>75692.307692307688</v>
      </c>
      <c r="X33" s="8">
        <f t="shared" si="4"/>
        <v>1753.8461538461561</v>
      </c>
      <c r="Y33" s="8">
        <f t="shared" si="5"/>
        <v>25</v>
      </c>
      <c r="Z33" s="8">
        <f t="shared" si="6"/>
        <v>19.230769230769226</v>
      </c>
      <c r="AA33" s="27">
        <f t="shared" si="7"/>
        <v>1798.0769230769254</v>
      </c>
      <c r="AB33" s="7">
        <f t="shared" si="18"/>
        <v>1753.8461538461561</v>
      </c>
      <c r="AC33" s="7">
        <f t="shared" si="18"/>
        <v>25</v>
      </c>
      <c r="AD33" s="7">
        <f t="shared" si="18"/>
        <v>19.230769230769226</v>
      </c>
      <c r="AE33" s="7">
        <f t="shared" si="19"/>
        <v>1798.0769230769254</v>
      </c>
      <c r="AG33" s="7">
        <f t="shared" si="8"/>
        <v>800</v>
      </c>
      <c r="AI33" s="7">
        <f t="shared" si="9"/>
        <v>7401.9230769230744</v>
      </c>
    </row>
    <row r="34" spans="1:35" x14ac:dyDescent="0.25">
      <c r="A34" s="28"/>
      <c r="B34" s="22">
        <v>26</v>
      </c>
      <c r="C34" s="29">
        <v>10000</v>
      </c>
      <c r="D34" s="35">
        <f t="shared" si="24"/>
        <v>250000</v>
      </c>
      <c r="E34" s="31"/>
      <c r="F34" s="31"/>
      <c r="G34" s="32">
        <f t="shared" si="10"/>
        <v>0</v>
      </c>
      <c r="H34" s="33"/>
      <c r="I34" s="30">
        <f t="shared" si="23"/>
        <v>15000</v>
      </c>
      <c r="J34" s="30">
        <f t="shared" si="11"/>
        <v>150000</v>
      </c>
      <c r="K34" s="21">
        <f t="shared" si="21"/>
        <v>26</v>
      </c>
      <c r="L34" s="34">
        <f t="shared" si="22"/>
        <v>26</v>
      </c>
      <c r="M34" s="34">
        <f t="shared" si="12"/>
        <v>260000</v>
      </c>
      <c r="N34" s="7">
        <f t="shared" si="13"/>
        <v>275000</v>
      </c>
      <c r="O34" s="7">
        <f t="shared" si="0"/>
        <v>425000</v>
      </c>
      <c r="P34" s="7">
        <f t="shared" si="14"/>
        <v>45600</v>
      </c>
      <c r="Q34" s="7">
        <f t="shared" si="1"/>
        <v>650</v>
      </c>
      <c r="R34" s="7">
        <f t="shared" si="2"/>
        <v>500</v>
      </c>
      <c r="S34" s="7">
        <f t="shared" si="15"/>
        <v>46750</v>
      </c>
      <c r="T34" s="7">
        <f t="shared" si="16"/>
        <v>76846.153846153844</v>
      </c>
      <c r="U34" s="7">
        <f t="shared" si="25"/>
        <v>625</v>
      </c>
      <c r="V34" s="7">
        <f t="shared" si="25"/>
        <v>480.76923076923077</v>
      </c>
      <c r="W34" s="7">
        <f t="shared" si="3"/>
        <v>77471.153846153844</v>
      </c>
      <c r="X34" s="8">
        <f t="shared" si="4"/>
        <v>1753.8461538461561</v>
      </c>
      <c r="Y34" s="8">
        <f t="shared" si="5"/>
        <v>25</v>
      </c>
      <c r="Z34" s="8">
        <f t="shared" si="6"/>
        <v>19.230769230769226</v>
      </c>
      <c r="AA34" s="27">
        <f t="shared" si="7"/>
        <v>1798.0769230769254</v>
      </c>
      <c r="AB34" s="7">
        <f t="shared" si="18"/>
        <v>1753.8461538461561</v>
      </c>
      <c r="AC34" s="7">
        <f t="shared" si="18"/>
        <v>25</v>
      </c>
      <c r="AD34" s="7">
        <f t="shared" si="18"/>
        <v>19.230769230769226</v>
      </c>
      <c r="AE34" s="7">
        <f t="shared" si="19"/>
        <v>1798.0769230769254</v>
      </c>
      <c r="AG34" s="7">
        <f t="shared" si="8"/>
        <v>800</v>
      </c>
      <c r="AI34" s="7">
        <f t="shared" si="9"/>
        <v>7401.9230769230744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260000</v>
      </c>
      <c r="D36" s="10"/>
      <c r="E36" s="38">
        <f>SUM(E9:E34)</f>
        <v>10000</v>
      </c>
      <c r="F36" s="38">
        <f>SUM(F9:F34)</f>
        <v>5000</v>
      </c>
      <c r="G36" s="39">
        <f>SUM(G9:G35)</f>
        <v>15000</v>
      </c>
      <c r="H36" s="39">
        <f>SUM(H9:H34)</f>
        <v>150000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78600</v>
      </c>
      <c r="AC36" s="41">
        <f>SUM(AC9:AC35)</f>
        <v>650</v>
      </c>
      <c r="AD36" s="41">
        <f>SUM(AD9:AD34)</f>
        <v>500</v>
      </c>
      <c r="AE36" s="41">
        <f>SUM(AE9:AE35)</f>
        <v>79749.999999999985</v>
      </c>
      <c r="AG36" s="41">
        <f>SUM(AG9:AG35)</f>
        <v>22000</v>
      </c>
      <c r="AI36" s="41">
        <f>SUM(AI9:AI35)</f>
        <v>323249.99999999994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275000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150000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425000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78600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650</v>
      </c>
      <c r="AD43" s="7">
        <f>IF(AE39&gt;270000,(AE39-270000)*10%,0)</f>
        <v>500</v>
      </c>
      <c r="AE43" s="7">
        <f>AB43+AC43+AD43</f>
        <v>79750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78600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</mergeCells>
  <hyperlinks>
    <hyperlink ref="Q5" r:id="rId1" display="A@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abSelected="1" workbookViewId="0">
      <selection activeCell="C28" sqref="C28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51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51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51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52"/>
      <c r="D8" s="51">
        <v>0</v>
      </c>
      <c r="E8" s="51"/>
      <c r="F8" s="51"/>
      <c r="G8" s="53"/>
      <c r="H8" s="53"/>
      <c r="I8" s="25">
        <v>0</v>
      </c>
      <c r="J8" s="25"/>
      <c r="K8" s="50"/>
      <c r="L8" s="51"/>
      <c r="M8" s="50"/>
      <c r="N8" s="51"/>
      <c r="O8" s="51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v>10000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260000</v>
      </c>
      <c r="N9" s="7">
        <f>M9+I9</f>
        <v>260000</v>
      </c>
      <c r="O9" s="7">
        <f t="shared" ref="O9:O34" si="0">I9+M9+J9</f>
        <v>260000</v>
      </c>
      <c r="P9" s="7">
        <f>IF(M9&gt;50000,(M9-50000)*20%+3600,IF(M9&gt;30000,(M9-30000)*18%,0))</f>
        <v>45600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45600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1753.8461538461561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1753.8461538461561</v>
      </c>
      <c r="AB9" s="7">
        <f>IF(X9&gt;0,X9,0)</f>
        <v>1753.8461538461561</v>
      </c>
      <c r="AC9" s="7">
        <f>IF(Y9&gt;0,Y9,0)</f>
        <v>0</v>
      </c>
      <c r="AD9" s="7">
        <f>IF(Z9&gt;0,Z9,0)</f>
        <v>0</v>
      </c>
      <c r="AE9" s="7">
        <f>AB9+AC9+AD9</f>
        <v>1753.8461538461561</v>
      </c>
      <c r="AG9" s="7">
        <f t="shared" ref="AG9:AG34" si="8">ROUND((C9+G9)*8%,2)</f>
        <v>800</v>
      </c>
      <c r="AI9" s="7">
        <f t="shared" ref="AI9:AI34" si="9">(C9+G9+H9)-AE9-AG9</f>
        <v>7446.1538461538439</v>
      </c>
    </row>
    <row r="10" spans="1:35" x14ac:dyDescent="0.25">
      <c r="A10" s="28"/>
      <c r="B10" s="22">
        <v>2</v>
      </c>
      <c r="C10" s="29">
        <v>10000</v>
      </c>
      <c r="D10" s="30">
        <f>D9+C9</f>
        <v>10000</v>
      </c>
      <c r="E10" s="31"/>
      <c r="F10" s="31"/>
      <c r="G10" s="32">
        <f t="shared" ref="G10:G34" si="10">E10+F10</f>
        <v>0</v>
      </c>
      <c r="H10" s="33"/>
      <c r="I10" s="30">
        <f>I9+G10</f>
        <v>0</v>
      </c>
      <c r="J10" s="30">
        <f t="shared" ref="J10:J34" si="11">J9+H10</f>
        <v>0</v>
      </c>
      <c r="K10" s="21">
        <f>K9</f>
        <v>26</v>
      </c>
      <c r="L10" s="7">
        <f>B10</f>
        <v>2</v>
      </c>
      <c r="M10" s="34">
        <f t="shared" ref="M10:M34" si="12">IF(B10=B9+1,C10*(K10-L10+1)+D10,M9)</f>
        <v>260000</v>
      </c>
      <c r="N10" s="7">
        <f t="shared" ref="N10:N34" si="13">M10+I10</f>
        <v>260000</v>
      </c>
      <c r="O10" s="7">
        <f t="shared" si="0"/>
        <v>260000</v>
      </c>
      <c r="P10" s="7">
        <f t="shared" ref="P10:P34" si="14">IF(M10&gt;50000,(M10-50000)*20%+3600,IF(M10&gt;30000,(M10-30000)*18%,0))</f>
        <v>45600</v>
      </c>
      <c r="Q10" s="7">
        <f t="shared" si="1"/>
        <v>0</v>
      </c>
      <c r="R10" s="7">
        <f t="shared" si="2"/>
        <v>0</v>
      </c>
      <c r="S10" s="7">
        <f t="shared" ref="S10:S34" si="15">P10+Q10+R10</f>
        <v>45600</v>
      </c>
      <c r="T10" s="7">
        <f t="shared" ref="T10:T34" si="16">T9+AB9</f>
        <v>1753.8461538461561</v>
      </c>
      <c r="U10" s="7">
        <f t="shared" ref="U10:V25" si="17">+U9+AC9</f>
        <v>0</v>
      </c>
      <c r="V10" s="7">
        <f t="shared" si="17"/>
        <v>0</v>
      </c>
      <c r="W10" s="7">
        <f t="shared" si="3"/>
        <v>1753.8461538461561</v>
      </c>
      <c r="X10" s="8">
        <f t="shared" si="4"/>
        <v>1753.8461538461488</v>
      </c>
      <c r="Y10" s="8">
        <f t="shared" si="5"/>
        <v>0</v>
      </c>
      <c r="Z10" s="8">
        <f t="shared" si="6"/>
        <v>0</v>
      </c>
      <c r="AA10" s="27">
        <f t="shared" si="7"/>
        <v>1753.8461538461488</v>
      </c>
      <c r="AB10" s="7">
        <f t="shared" ref="AB10:AD34" si="18">IF(X10&gt;0,X10,0)</f>
        <v>1753.8461538461488</v>
      </c>
      <c r="AC10" s="7">
        <f t="shared" si="18"/>
        <v>0</v>
      </c>
      <c r="AD10" s="7">
        <f t="shared" si="18"/>
        <v>0</v>
      </c>
      <c r="AE10" s="7">
        <f t="shared" ref="AE10:AE34" si="19">AB10+AC10+AD10</f>
        <v>1753.8461538461488</v>
      </c>
      <c r="AG10" s="7">
        <f t="shared" si="8"/>
        <v>800</v>
      </c>
      <c r="AI10" s="7">
        <f t="shared" si="9"/>
        <v>7446.1538461538512</v>
      </c>
    </row>
    <row r="11" spans="1:35" x14ac:dyDescent="0.25">
      <c r="A11" s="28"/>
      <c r="B11" s="22">
        <v>3</v>
      </c>
      <c r="C11" s="29">
        <v>10000</v>
      </c>
      <c r="D11" s="30">
        <f t="shared" ref="D11:D12" si="20">D10+C10</f>
        <v>20000</v>
      </c>
      <c r="E11" s="31"/>
      <c r="F11" s="31"/>
      <c r="G11" s="32">
        <f t="shared" si="10"/>
        <v>0</v>
      </c>
      <c r="H11" s="33"/>
      <c r="I11" s="30">
        <f>I10+G11</f>
        <v>0</v>
      </c>
      <c r="J11" s="30">
        <f t="shared" si="11"/>
        <v>0</v>
      </c>
      <c r="K11" s="21">
        <f t="shared" ref="K11:K34" si="21">K10</f>
        <v>26</v>
      </c>
      <c r="L11" s="7">
        <f t="shared" ref="L11:L34" si="22">B11</f>
        <v>3</v>
      </c>
      <c r="M11" s="34">
        <f t="shared" si="12"/>
        <v>260000</v>
      </c>
      <c r="N11" s="7">
        <f t="shared" si="13"/>
        <v>260000</v>
      </c>
      <c r="O11" s="7">
        <f t="shared" si="0"/>
        <v>260000</v>
      </c>
      <c r="P11" s="7">
        <f t="shared" si="14"/>
        <v>45600</v>
      </c>
      <c r="Q11" s="7">
        <f t="shared" si="1"/>
        <v>0</v>
      </c>
      <c r="R11" s="7">
        <f t="shared" si="2"/>
        <v>0</v>
      </c>
      <c r="S11" s="7">
        <f t="shared" si="15"/>
        <v>45600</v>
      </c>
      <c r="T11" s="7">
        <f t="shared" si="16"/>
        <v>3507.6923076923049</v>
      </c>
      <c r="U11" s="7">
        <f t="shared" si="17"/>
        <v>0</v>
      </c>
      <c r="V11" s="7">
        <f t="shared" si="17"/>
        <v>0</v>
      </c>
      <c r="W11" s="7">
        <f t="shared" si="3"/>
        <v>3507.6923076923049</v>
      </c>
      <c r="X11" s="8">
        <f t="shared" si="4"/>
        <v>1753.8461538461561</v>
      </c>
      <c r="Y11" s="8">
        <f t="shared" si="5"/>
        <v>0</v>
      </c>
      <c r="Z11" s="8">
        <f t="shared" si="6"/>
        <v>0</v>
      </c>
      <c r="AA11" s="27">
        <f t="shared" si="7"/>
        <v>1753.8461538461561</v>
      </c>
      <c r="AB11" s="7">
        <f t="shared" si="18"/>
        <v>1753.8461538461561</v>
      </c>
      <c r="AC11" s="7">
        <f t="shared" si="18"/>
        <v>0</v>
      </c>
      <c r="AD11" s="7">
        <f t="shared" si="18"/>
        <v>0</v>
      </c>
      <c r="AE11" s="7">
        <f t="shared" si="19"/>
        <v>1753.8461538461561</v>
      </c>
      <c r="AG11" s="7">
        <f t="shared" si="8"/>
        <v>800</v>
      </c>
      <c r="AI11" s="7">
        <f t="shared" si="9"/>
        <v>7446.1538461538439</v>
      </c>
    </row>
    <row r="12" spans="1:35" x14ac:dyDescent="0.25">
      <c r="A12" s="28"/>
      <c r="B12" s="22">
        <v>4</v>
      </c>
      <c r="C12" s="29">
        <v>10000</v>
      </c>
      <c r="D12" s="30">
        <f t="shared" si="20"/>
        <v>30000</v>
      </c>
      <c r="E12" s="31">
        <v>10000</v>
      </c>
      <c r="F12" s="31"/>
      <c r="G12" s="32">
        <f>E12+F12</f>
        <v>10000</v>
      </c>
      <c r="H12" s="33"/>
      <c r="I12" s="30">
        <f>I11+G12</f>
        <v>10000</v>
      </c>
      <c r="J12" s="30">
        <f t="shared" si="11"/>
        <v>0</v>
      </c>
      <c r="K12" s="21">
        <f t="shared" si="21"/>
        <v>26</v>
      </c>
      <c r="L12" s="7">
        <f t="shared" si="22"/>
        <v>4</v>
      </c>
      <c r="M12" s="34">
        <f t="shared" si="12"/>
        <v>260000</v>
      </c>
      <c r="N12" s="7">
        <f t="shared" si="13"/>
        <v>270000</v>
      </c>
      <c r="O12" s="7">
        <f t="shared" si="0"/>
        <v>270000</v>
      </c>
      <c r="P12" s="7">
        <f t="shared" si="14"/>
        <v>45600</v>
      </c>
      <c r="Q12" s="7">
        <f t="shared" si="1"/>
        <v>0</v>
      </c>
      <c r="R12" s="7">
        <f t="shared" si="2"/>
        <v>0</v>
      </c>
      <c r="S12" s="7">
        <f t="shared" si="15"/>
        <v>45600</v>
      </c>
      <c r="T12" s="7">
        <f t="shared" si="16"/>
        <v>5261.538461538461</v>
      </c>
      <c r="U12" s="7">
        <f t="shared" si="17"/>
        <v>0</v>
      </c>
      <c r="V12" s="7">
        <f t="shared" si="17"/>
        <v>0</v>
      </c>
      <c r="W12" s="7">
        <f t="shared" si="3"/>
        <v>5261.538461538461</v>
      </c>
      <c r="X12" s="8">
        <f t="shared" si="4"/>
        <v>3753.8461538461561</v>
      </c>
      <c r="Y12" s="8">
        <f t="shared" si="5"/>
        <v>0</v>
      </c>
      <c r="Z12" s="8">
        <f t="shared" si="6"/>
        <v>0</v>
      </c>
      <c r="AA12" s="27">
        <f t="shared" si="7"/>
        <v>3753.8461538461561</v>
      </c>
      <c r="AB12" s="7">
        <f t="shared" si="18"/>
        <v>3753.8461538461561</v>
      </c>
      <c r="AC12" s="7">
        <f t="shared" si="18"/>
        <v>0</v>
      </c>
      <c r="AD12" s="7">
        <f t="shared" si="18"/>
        <v>0</v>
      </c>
      <c r="AE12" s="7">
        <f t="shared" si="19"/>
        <v>3753.8461538461561</v>
      </c>
      <c r="AG12" s="7">
        <f t="shared" si="8"/>
        <v>1600</v>
      </c>
      <c r="AI12" s="7">
        <f t="shared" si="9"/>
        <v>14646.153846153844</v>
      </c>
    </row>
    <row r="13" spans="1:35" x14ac:dyDescent="0.25">
      <c r="A13" s="28"/>
      <c r="B13" s="22">
        <v>5</v>
      </c>
      <c r="C13" s="29">
        <v>10000</v>
      </c>
      <c r="D13" s="35">
        <f>D12+C12</f>
        <v>40000</v>
      </c>
      <c r="E13" s="31"/>
      <c r="F13" s="31"/>
      <c r="G13" s="32">
        <f t="shared" si="10"/>
        <v>0</v>
      </c>
      <c r="H13" s="33"/>
      <c r="I13" s="30">
        <f t="shared" ref="I13:I34" si="23">I12+G13</f>
        <v>10000</v>
      </c>
      <c r="J13" s="30">
        <f t="shared" si="11"/>
        <v>0</v>
      </c>
      <c r="K13" s="21">
        <f t="shared" si="21"/>
        <v>26</v>
      </c>
      <c r="L13" s="34">
        <f t="shared" si="22"/>
        <v>5</v>
      </c>
      <c r="M13" s="34">
        <f t="shared" si="12"/>
        <v>260000</v>
      </c>
      <c r="N13" s="7">
        <f t="shared" si="13"/>
        <v>270000</v>
      </c>
      <c r="O13" s="7">
        <f t="shared" si="0"/>
        <v>270000</v>
      </c>
      <c r="P13" s="7">
        <f t="shared" si="14"/>
        <v>45600</v>
      </c>
      <c r="Q13" s="7">
        <f t="shared" si="1"/>
        <v>0</v>
      </c>
      <c r="R13" s="7">
        <f t="shared" si="2"/>
        <v>0</v>
      </c>
      <c r="S13" s="7">
        <f t="shared" si="15"/>
        <v>45600</v>
      </c>
      <c r="T13" s="7">
        <f t="shared" si="16"/>
        <v>9015.3846153846171</v>
      </c>
      <c r="U13" s="7">
        <f t="shared" si="17"/>
        <v>0</v>
      </c>
      <c r="V13" s="7">
        <f t="shared" si="17"/>
        <v>0</v>
      </c>
      <c r="W13" s="7">
        <f t="shared" si="3"/>
        <v>9015.3846153846171</v>
      </c>
      <c r="X13" s="8">
        <f t="shared" si="4"/>
        <v>1753.8461538461561</v>
      </c>
      <c r="Y13" s="8">
        <f t="shared" si="5"/>
        <v>0</v>
      </c>
      <c r="Z13" s="8">
        <f t="shared" si="6"/>
        <v>0</v>
      </c>
      <c r="AA13" s="27">
        <f t="shared" si="7"/>
        <v>1753.8461538461561</v>
      </c>
      <c r="AB13" s="7">
        <f t="shared" si="18"/>
        <v>1753.8461538461561</v>
      </c>
      <c r="AC13" s="7">
        <f t="shared" si="18"/>
        <v>0</v>
      </c>
      <c r="AD13" s="7">
        <f t="shared" si="18"/>
        <v>0</v>
      </c>
      <c r="AE13" s="7">
        <f t="shared" si="19"/>
        <v>1753.8461538461561</v>
      </c>
      <c r="AG13" s="7">
        <f t="shared" si="8"/>
        <v>800</v>
      </c>
      <c r="AI13" s="7">
        <f t="shared" si="9"/>
        <v>7446.1538461538439</v>
      </c>
    </row>
    <row r="14" spans="1:35" x14ac:dyDescent="0.25">
      <c r="A14" s="28"/>
      <c r="B14" s="22">
        <v>6</v>
      </c>
      <c r="C14" s="29">
        <v>10000</v>
      </c>
      <c r="D14" s="35">
        <f>D13+C13</f>
        <v>50000</v>
      </c>
      <c r="E14" s="31"/>
      <c r="F14" s="31"/>
      <c r="G14" s="32"/>
      <c r="H14" s="33"/>
      <c r="I14" s="30">
        <f t="shared" si="23"/>
        <v>10000</v>
      </c>
      <c r="J14" s="30">
        <f t="shared" si="11"/>
        <v>0</v>
      </c>
      <c r="K14" s="21">
        <f t="shared" si="21"/>
        <v>26</v>
      </c>
      <c r="L14" s="34">
        <f t="shared" si="22"/>
        <v>6</v>
      </c>
      <c r="M14" s="34">
        <f t="shared" si="12"/>
        <v>260000</v>
      </c>
      <c r="N14" s="7">
        <f t="shared" si="13"/>
        <v>270000</v>
      </c>
      <c r="O14" s="7">
        <f t="shared" si="0"/>
        <v>270000</v>
      </c>
      <c r="P14" s="7">
        <f t="shared" si="14"/>
        <v>45600</v>
      </c>
      <c r="Q14" s="7">
        <f t="shared" si="1"/>
        <v>0</v>
      </c>
      <c r="R14" s="7">
        <f t="shared" si="2"/>
        <v>0</v>
      </c>
      <c r="S14" s="7">
        <f t="shared" si="15"/>
        <v>45600</v>
      </c>
      <c r="T14" s="7">
        <f t="shared" si="16"/>
        <v>10769.230769230773</v>
      </c>
      <c r="U14" s="7">
        <f t="shared" si="17"/>
        <v>0</v>
      </c>
      <c r="V14" s="7">
        <f t="shared" si="17"/>
        <v>0</v>
      </c>
      <c r="W14" s="7">
        <f t="shared" si="3"/>
        <v>10769.230769230773</v>
      </c>
      <c r="X14" s="8">
        <f t="shared" si="4"/>
        <v>1753.8461538461488</v>
      </c>
      <c r="Y14" s="8">
        <f t="shared" si="5"/>
        <v>0</v>
      </c>
      <c r="Z14" s="8">
        <f t="shared" si="6"/>
        <v>0</v>
      </c>
      <c r="AA14" s="27">
        <f t="shared" si="7"/>
        <v>1753.8461538461488</v>
      </c>
      <c r="AB14" s="7">
        <f t="shared" si="18"/>
        <v>1753.8461538461488</v>
      </c>
      <c r="AC14" s="7">
        <f t="shared" si="18"/>
        <v>0</v>
      </c>
      <c r="AD14" s="7">
        <f t="shared" si="18"/>
        <v>0</v>
      </c>
      <c r="AE14" s="7">
        <f t="shared" si="19"/>
        <v>1753.8461538461488</v>
      </c>
      <c r="AG14" s="7">
        <f t="shared" si="8"/>
        <v>800</v>
      </c>
      <c r="AI14" s="7">
        <f t="shared" si="9"/>
        <v>7446.1538461538512</v>
      </c>
    </row>
    <row r="15" spans="1:35" x14ac:dyDescent="0.25">
      <c r="A15" s="28"/>
      <c r="B15" s="22">
        <v>7</v>
      </c>
      <c r="C15" s="29">
        <v>10000</v>
      </c>
      <c r="D15" s="35">
        <f>D14+C14</f>
        <v>60000</v>
      </c>
      <c r="E15" s="31"/>
      <c r="F15" s="31"/>
      <c r="G15" s="32">
        <f t="shared" si="10"/>
        <v>0</v>
      </c>
      <c r="H15" s="33"/>
      <c r="I15" s="30">
        <f t="shared" si="23"/>
        <v>10000</v>
      </c>
      <c r="J15" s="30">
        <f t="shared" si="11"/>
        <v>0</v>
      </c>
      <c r="K15" s="21">
        <f t="shared" si="21"/>
        <v>26</v>
      </c>
      <c r="L15" s="34">
        <f t="shared" si="22"/>
        <v>7</v>
      </c>
      <c r="M15" s="34">
        <f t="shared" si="12"/>
        <v>260000</v>
      </c>
      <c r="N15" s="7">
        <f t="shared" si="13"/>
        <v>270000</v>
      </c>
      <c r="O15" s="7">
        <f t="shared" si="0"/>
        <v>270000</v>
      </c>
      <c r="P15" s="7">
        <f t="shared" si="14"/>
        <v>45600</v>
      </c>
      <c r="Q15" s="7">
        <f t="shared" si="1"/>
        <v>0</v>
      </c>
      <c r="R15" s="7">
        <f t="shared" si="2"/>
        <v>0</v>
      </c>
      <c r="S15" s="7">
        <f t="shared" si="15"/>
        <v>45600</v>
      </c>
      <c r="T15" s="7">
        <f t="shared" si="16"/>
        <v>12523.076923076922</v>
      </c>
      <c r="U15" s="7">
        <f t="shared" si="17"/>
        <v>0</v>
      </c>
      <c r="V15" s="7">
        <f t="shared" si="17"/>
        <v>0</v>
      </c>
      <c r="W15" s="7">
        <f t="shared" si="3"/>
        <v>12523.076923076922</v>
      </c>
      <c r="X15" s="8">
        <f t="shared" si="4"/>
        <v>1753.8461538461561</v>
      </c>
      <c r="Y15" s="8">
        <f t="shared" si="5"/>
        <v>0</v>
      </c>
      <c r="Z15" s="8">
        <f t="shared" si="6"/>
        <v>0</v>
      </c>
      <c r="AA15" s="27">
        <f t="shared" si="7"/>
        <v>1753.8461538461561</v>
      </c>
      <c r="AB15" s="7">
        <f t="shared" si="18"/>
        <v>1753.8461538461561</v>
      </c>
      <c r="AC15" s="7">
        <f t="shared" si="18"/>
        <v>0</v>
      </c>
      <c r="AD15" s="7">
        <f t="shared" si="18"/>
        <v>0</v>
      </c>
      <c r="AE15" s="7">
        <f t="shared" si="19"/>
        <v>1753.8461538461561</v>
      </c>
      <c r="AG15" s="7">
        <f t="shared" si="8"/>
        <v>800</v>
      </c>
      <c r="AI15" s="7">
        <f t="shared" si="9"/>
        <v>7446.1538461538439</v>
      </c>
    </row>
    <row r="16" spans="1:35" x14ac:dyDescent="0.25">
      <c r="A16" s="28"/>
      <c r="B16" s="22">
        <v>8</v>
      </c>
      <c r="C16" s="29">
        <v>10000</v>
      </c>
      <c r="D16" s="35">
        <f>D15+C15</f>
        <v>70000</v>
      </c>
      <c r="E16" s="31"/>
      <c r="F16" s="31"/>
      <c r="G16" s="32">
        <f t="shared" si="10"/>
        <v>0</v>
      </c>
      <c r="H16" s="33">
        <v>100000</v>
      </c>
      <c r="I16" s="30">
        <f t="shared" si="23"/>
        <v>10000</v>
      </c>
      <c r="J16" s="30">
        <f t="shared" si="11"/>
        <v>100000</v>
      </c>
      <c r="K16" s="21">
        <f t="shared" si="21"/>
        <v>26</v>
      </c>
      <c r="L16" s="34">
        <f t="shared" si="22"/>
        <v>8</v>
      </c>
      <c r="M16" s="34">
        <f t="shared" si="12"/>
        <v>260000</v>
      </c>
      <c r="N16" s="7">
        <f t="shared" si="13"/>
        <v>270000</v>
      </c>
      <c r="O16" s="7">
        <f t="shared" si="0"/>
        <v>370000</v>
      </c>
      <c r="P16" s="7">
        <f t="shared" si="14"/>
        <v>45600</v>
      </c>
      <c r="Q16" s="7">
        <f t="shared" si="1"/>
        <v>0</v>
      </c>
      <c r="R16" s="7">
        <f t="shared" si="2"/>
        <v>0</v>
      </c>
      <c r="S16" s="7">
        <f t="shared" si="15"/>
        <v>45600</v>
      </c>
      <c r="T16" s="7">
        <f t="shared" si="16"/>
        <v>14276.923076923078</v>
      </c>
      <c r="U16" s="7">
        <f t="shared" si="17"/>
        <v>0</v>
      </c>
      <c r="V16" s="7">
        <f t="shared" si="17"/>
        <v>0</v>
      </c>
      <c r="W16" s="7">
        <f t="shared" si="3"/>
        <v>14276.923076923078</v>
      </c>
      <c r="X16" s="8">
        <f t="shared" si="4"/>
        <v>21753.846153846156</v>
      </c>
      <c r="Y16" s="8">
        <f t="shared" si="5"/>
        <v>0</v>
      </c>
      <c r="Z16" s="8">
        <f t="shared" si="6"/>
        <v>0</v>
      </c>
      <c r="AA16" s="27">
        <f t="shared" si="7"/>
        <v>21753.846153846156</v>
      </c>
      <c r="AB16" s="7">
        <f t="shared" si="18"/>
        <v>21753.846153846156</v>
      </c>
      <c r="AC16" s="7">
        <f t="shared" si="18"/>
        <v>0</v>
      </c>
      <c r="AD16" s="7">
        <f t="shared" si="18"/>
        <v>0</v>
      </c>
      <c r="AE16" s="7">
        <f t="shared" si="19"/>
        <v>21753.846153846156</v>
      </c>
      <c r="AG16" s="7">
        <f t="shared" si="8"/>
        <v>800</v>
      </c>
      <c r="AI16" s="7">
        <f t="shared" si="9"/>
        <v>87446.153846153844</v>
      </c>
    </row>
    <row r="17" spans="1:35" x14ac:dyDescent="0.25">
      <c r="A17" s="28"/>
      <c r="B17" s="22">
        <v>9</v>
      </c>
      <c r="C17" s="29"/>
      <c r="D17" s="35">
        <f t="shared" ref="D17:D34" si="24">D16+C16</f>
        <v>80000</v>
      </c>
      <c r="E17" s="31"/>
      <c r="F17" s="31"/>
      <c r="G17" s="32">
        <f t="shared" si="10"/>
        <v>0</v>
      </c>
      <c r="H17" s="33">
        <v>50000</v>
      </c>
      <c r="I17" s="30">
        <f t="shared" si="23"/>
        <v>10000</v>
      </c>
      <c r="J17" s="30">
        <f t="shared" si="11"/>
        <v>150000</v>
      </c>
      <c r="K17" s="21">
        <f t="shared" si="21"/>
        <v>26</v>
      </c>
      <c r="L17" s="34">
        <f t="shared" si="22"/>
        <v>9</v>
      </c>
      <c r="M17" s="34">
        <f t="shared" si="12"/>
        <v>80000</v>
      </c>
      <c r="N17" s="7">
        <f t="shared" si="13"/>
        <v>90000</v>
      </c>
      <c r="O17" s="7">
        <f t="shared" si="0"/>
        <v>240000</v>
      </c>
      <c r="P17" s="7">
        <f t="shared" si="14"/>
        <v>9600</v>
      </c>
      <c r="Q17" s="7">
        <f t="shared" si="1"/>
        <v>0</v>
      </c>
      <c r="R17" s="7">
        <f t="shared" si="2"/>
        <v>0</v>
      </c>
      <c r="S17" s="7">
        <f t="shared" si="15"/>
        <v>9600</v>
      </c>
      <c r="T17" s="7">
        <f t="shared" si="16"/>
        <v>36030.769230769234</v>
      </c>
      <c r="U17" s="7">
        <f t="shared" si="17"/>
        <v>0</v>
      </c>
      <c r="V17" s="7">
        <f t="shared" si="17"/>
        <v>0</v>
      </c>
      <c r="W17" s="7">
        <f t="shared" si="3"/>
        <v>36030.769230769234</v>
      </c>
      <c r="X17" s="8">
        <f t="shared" si="4"/>
        <v>-707.69230769231217</v>
      </c>
      <c r="Y17" s="8">
        <f t="shared" si="5"/>
        <v>0</v>
      </c>
      <c r="Z17" s="8">
        <f t="shared" si="6"/>
        <v>0</v>
      </c>
      <c r="AA17" s="27">
        <f t="shared" si="7"/>
        <v>-707.69230769231217</v>
      </c>
      <c r="AB17" s="7">
        <f t="shared" si="18"/>
        <v>0</v>
      </c>
      <c r="AC17" s="7">
        <f t="shared" si="18"/>
        <v>0</v>
      </c>
      <c r="AD17" s="7">
        <f t="shared" si="18"/>
        <v>0</v>
      </c>
      <c r="AE17" s="7">
        <f t="shared" si="19"/>
        <v>0</v>
      </c>
      <c r="AG17" s="7">
        <f t="shared" si="8"/>
        <v>0</v>
      </c>
      <c r="AI17" s="7">
        <f t="shared" si="9"/>
        <v>50000</v>
      </c>
    </row>
    <row r="18" spans="1:35" x14ac:dyDescent="0.25">
      <c r="A18" s="28"/>
      <c r="B18" s="22">
        <v>10</v>
      </c>
      <c r="C18" s="29"/>
      <c r="D18" s="35">
        <f t="shared" si="24"/>
        <v>80000</v>
      </c>
      <c r="E18" s="31"/>
      <c r="F18" s="31"/>
      <c r="G18" s="32">
        <f t="shared" si="10"/>
        <v>0</v>
      </c>
      <c r="H18" s="33">
        <v>10000</v>
      </c>
      <c r="I18" s="30">
        <f t="shared" si="23"/>
        <v>10000</v>
      </c>
      <c r="J18" s="30">
        <f t="shared" si="11"/>
        <v>160000</v>
      </c>
      <c r="K18" s="21">
        <f t="shared" si="21"/>
        <v>26</v>
      </c>
      <c r="L18" s="34">
        <f t="shared" si="22"/>
        <v>10</v>
      </c>
      <c r="M18" s="34">
        <f t="shared" si="12"/>
        <v>80000</v>
      </c>
      <c r="N18" s="7">
        <f t="shared" si="13"/>
        <v>90000</v>
      </c>
      <c r="O18" s="7">
        <f t="shared" si="0"/>
        <v>250000</v>
      </c>
      <c r="P18" s="7">
        <f t="shared" si="14"/>
        <v>9600</v>
      </c>
      <c r="Q18" s="7">
        <f t="shared" si="1"/>
        <v>0</v>
      </c>
      <c r="R18" s="7">
        <f t="shared" si="2"/>
        <v>0</v>
      </c>
      <c r="S18" s="7">
        <f t="shared" si="15"/>
        <v>9600</v>
      </c>
      <c r="T18" s="7">
        <f t="shared" si="16"/>
        <v>36030.769230769234</v>
      </c>
      <c r="U18" s="7">
        <f t="shared" si="17"/>
        <v>0</v>
      </c>
      <c r="V18" s="7">
        <f t="shared" si="17"/>
        <v>0</v>
      </c>
      <c r="W18" s="7">
        <f t="shared" si="3"/>
        <v>36030.769230769234</v>
      </c>
      <c r="X18" s="8">
        <f t="shared" si="4"/>
        <v>1661.5384615384573</v>
      </c>
      <c r="Y18" s="8">
        <f t="shared" si="5"/>
        <v>0</v>
      </c>
      <c r="Z18" s="8">
        <f t="shared" si="6"/>
        <v>0</v>
      </c>
      <c r="AA18" s="27">
        <f t="shared" si="7"/>
        <v>1661.5384615384573</v>
      </c>
      <c r="AB18" s="7">
        <f t="shared" si="18"/>
        <v>1661.5384615384573</v>
      </c>
      <c r="AC18" s="7">
        <f t="shared" si="18"/>
        <v>0</v>
      </c>
      <c r="AD18" s="7">
        <f t="shared" si="18"/>
        <v>0</v>
      </c>
      <c r="AE18" s="7">
        <f t="shared" si="19"/>
        <v>1661.5384615384573</v>
      </c>
      <c r="AG18" s="7">
        <f t="shared" si="8"/>
        <v>0</v>
      </c>
      <c r="AI18" s="7">
        <f t="shared" si="9"/>
        <v>8338.4615384615427</v>
      </c>
    </row>
    <row r="19" spans="1:35" s="21" customFormat="1" x14ac:dyDescent="0.25">
      <c r="A19" s="28"/>
      <c r="B19" s="22">
        <v>11</v>
      </c>
      <c r="C19" s="29"/>
      <c r="D19" s="35">
        <f t="shared" si="24"/>
        <v>80000</v>
      </c>
      <c r="E19" s="31"/>
      <c r="F19" s="31"/>
      <c r="G19" s="32">
        <f t="shared" si="10"/>
        <v>0</v>
      </c>
      <c r="H19" s="33"/>
      <c r="I19" s="35">
        <f t="shared" si="23"/>
        <v>10000</v>
      </c>
      <c r="J19" s="30">
        <f t="shared" si="11"/>
        <v>160000</v>
      </c>
      <c r="K19" s="21">
        <f t="shared" si="21"/>
        <v>26</v>
      </c>
      <c r="L19" s="34">
        <f t="shared" si="22"/>
        <v>11</v>
      </c>
      <c r="M19" s="34">
        <f t="shared" si="12"/>
        <v>80000</v>
      </c>
      <c r="N19" s="34">
        <f t="shared" si="13"/>
        <v>90000</v>
      </c>
      <c r="O19" s="7">
        <f t="shared" si="0"/>
        <v>250000</v>
      </c>
      <c r="P19" s="7">
        <f t="shared" si="14"/>
        <v>9600</v>
      </c>
      <c r="Q19" s="7">
        <f t="shared" si="1"/>
        <v>0</v>
      </c>
      <c r="R19" s="7">
        <f t="shared" si="2"/>
        <v>0</v>
      </c>
      <c r="S19" s="7">
        <f t="shared" si="15"/>
        <v>9600</v>
      </c>
      <c r="T19" s="34">
        <f t="shared" si="16"/>
        <v>37692.307692307688</v>
      </c>
      <c r="U19" s="34">
        <f t="shared" si="17"/>
        <v>0</v>
      </c>
      <c r="V19" s="7">
        <f t="shared" si="17"/>
        <v>0</v>
      </c>
      <c r="W19" s="34">
        <f t="shared" si="3"/>
        <v>37692.307692307688</v>
      </c>
      <c r="X19" s="8">
        <f t="shared" si="4"/>
        <v>0</v>
      </c>
      <c r="Y19" s="36">
        <f t="shared" si="5"/>
        <v>0</v>
      </c>
      <c r="Z19" s="8">
        <f t="shared" si="6"/>
        <v>0</v>
      </c>
      <c r="AA19" s="27">
        <f t="shared" si="7"/>
        <v>0</v>
      </c>
      <c r="AB19" s="34">
        <f t="shared" si="18"/>
        <v>0</v>
      </c>
      <c r="AC19" s="34">
        <f t="shared" si="18"/>
        <v>0</v>
      </c>
      <c r="AD19" s="7">
        <f t="shared" si="18"/>
        <v>0</v>
      </c>
      <c r="AE19" s="7">
        <f t="shared" si="19"/>
        <v>0</v>
      </c>
      <c r="AG19" s="34">
        <f t="shared" si="8"/>
        <v>0</v>
      </c>
      <c r="AH19" s="34"/>
      <c r="AI19" s="7">
        <f t="shared" si="9"/>
        <v>0</v>
      </c>
    </row>
    <row r="20" spans="1:35" x14ac:dyDescent="0.25">
      <c r="A20" s="28"/>
      <c r="B20" s="22">
        <v>12</v>
      </c>
      <c r="C20" s="29"/>
      <c r="D20" s="35">
        <f t="shared" si="24"/>
        <v>80000</v>
      </c>
      <c r="E20" s="31"/>
      <c r="F20" s="31"/>
      <c r="G20" s="32">
        <f t="shared" si="10"/>
        <v>0</v>
      </c>
      <c r="H20" s="33"/>
      <c r="I20" s="30">
        <f t="shared" si="23"/>
        <v>10000</v>
      </c>
      <c r="J20" s="30">
        <f t="shared" si="11"/>
        <v>160000</v>
      </c>
      <c r="K20" s="21">
        <f t="shared" si="21"/>
        <v>26</v>
      </c>
      <c r="L20" s="34">
        <f t="shared" si="22"/>
        <v>12</v>
      </c>
      <c r="M20" s="34">
        <f t="shared" si="12"/>
        <v>80000</v>
      </c>
      <c r="N20" s="7">
        <f t="shared" si="13"/>
        <v>90000</v>
      </c>
      <c r="O20" s="7">
        <f t="shared" si="0"/>
        <v>250000</v>
      </c>
      <c r="P20" s="7">
        <f t="shared" si="14"/>
        <v>9600</v>
      </c>
      <c r="Q20" s="7">
        <f t="shared" si="1"/>
        <v>0</v>
      </c>
      <c r="R20" s="7">
        <f t="shared" si="2"/>
        <v>0</v>
      </c>
      <c r="S20" s="7">
        <f t="shared" si="15"/>
        <v>9600</v>
      </c>
      <c r="T20" s="7">
        <f t="shared" si="16"/>
        <v>37692.307692307688</v>
      </c>
      <c r="U20" s="7">
        <f t="shared" si="17"/>
        <v>0</v>
      </c>
      <c r="V20" s="7">
        <f t="shared" si="17"/>
        <v>0</v>
      </c>
      <c r="W20" s="7">
        <f t="shared" si="3"/>
        <v>37692.307692307688</v>
      </c>
      <c r="X20" s="8">
        <f t="shared" si="4"/>
        <v>0</v>
      </c>
      <c r="Y20" s="8">
        <f t="shared" si="5"/>
        <v>0</v>
      </c>
      <c r="Z20" s="8">
        <f t="shared" si="6"/>
        <v>0</v>
      </c>
      <c r="AA20" s="27">
        <f t="shared" si="7"/>
        <v>0</v>
      </c>
      <c r="AB20" s="7">
        <f t="shared" si="18"/>
        <v>0</v>
      </c>
      <c r="AC20" s="7">
        <f t="shared" si="18"/>
        <v>0</v>
      </c>
      <c r="AD20" s="7">
        <f t="shared" si="18"/>
        <v>0</v>
      </c>
      <c r="AE20" s="7">
        <f t="shared" si="19"/>
        <v>0</v>
      </c>
      <c r="AG20" s="7">
        <f t="shared" si="8"/>
        <v>0</v>
      </c>
      <c r="AI20" s="7">
        <f t="shared" si="9"/>
        <v>0</v>
      </c>
    </row>
    <row r="21" spans="1:35" x14ac:dyDescent="0.25">
      <c r="A21" s="28"/>
      <c r="B21" s="22">
        <v>13</v>
      </c>
      <c r="C21" s="29">
        <v>7000</v>
      </c>
      <c r="D21" s="35">
        <f t="shared" si="24"/>
        <v>80000</v>
      </c>
      <c r="E21" s="31"/>
      <c r="F21" s="31"/>
      <c r="G21" s="32">
        <f t="shared" si="10"/>
        <v>0</v>
      </c>
      <c r="H21" s="33"/>
      <c r="I21" s="30">
        <f t="shared" si="23"/>
        <v>10000</v>
      </c>
      <c r="J21" s="30">
        <f t="shared" si="11"/>
        <v>160000</v>
      </c>
      <c r="K21" s="21">
        <f t="shared" si="21"/>
        <v>26</v>
      </c>
      <c r="L21" s="34">
        <f t="shared" si="22"/>
        <v>13</v>
      </c>
      <c r="M21" s="34">
        <f t="shared" si="12"/>
        <v>178000</v>
      </c>
      <c r="N21" s="7">
        <f t="shared" si="13"/>
        <v>188000</v>
      </c>
      <c r="O21" s="7">
        <f t="shared" si="0"/>
        <v>348000</v>
      </c>
      <c r="P21" s="7">
        <f t="shared" si="14"/>
        <v>29200</v>
      </c>
      <c r="Q21" s="7">
        <f t="shared" si="1"/>
        <v>0</v>
      </c>
      <c r="R21" s="7">
        <f t="shared" si="2"/>
        <v>0</v>
      </c>
      <c r="S21" s="7">
        <f t="shared" si="15"/>
        <v>29200</v>
      </c>
      <c r="T21" s="7">
        <f t="shared" si="16"/>
        <v>37692.307692307688</v>
      </c>
      <c r="U21" s="7">
        <f t="shared" si="17"/>
        <v>0</v>
      </c>
      <c r="V21" s="7">
        <f t="shared" si="17"/>
        <v>0</v>
      </c>
      <c r="W21" s="7">
        <f t="shared" si="3"/>
        <v>37692.307692307688</v>
      </c>
      <c r="X21" s="8">
        <f t="shared" si="4"/>
        <v>2940</v>
      </c>
      <c r="Y21" s="8">
        <f t="shared" si="5"/>
        <v>0</v>
      </c>
      <c r="Z21" s="8">
        <f t="shared" si="6"/>
        <v>0</v>
      </c>
      <c r="AA21" s="27">
        <f t="shared" si="7"/>
        <v>2940</v>
      </c>
      <c r="AB21" s="7">
        <f t="shared" si="18"/>
        <v>2940</v>
      </c>
      <c r="AC21" s="7">
        <f t="shared" si="18"/>
        <v>0</v>
      </c>
      <c r="AD21" s="7">
        <f t="shared" si="18"/>
        <v>0</v>
      </c>
      <c r="AE21" s="7">
        <f t="shared" si="19"/>
        <v>2940</v>
      </c>
      <c r="AG21" s="7">
        <f t="shared" si="8"/>
        <v>560</v>
      </c>
      <c r="AI21" s="7">
        <f t="shared" si="9"/>
        <v>3500</v>
      </c>
    </row>
    <row r="22" spans="1:35" x14ac:dyDescent="0.25">
      <c r="A22" s="28"/>
      <c r="B22" s="22">
        <v>14</v>
      </c>
      <c r="C22" s="29">
        <v>7000</v>
      </c>
      <c r="D22" s="35">
        <f t="shared" si="24"/>
        <v>87000</v>
      </c>
      <c r="E22" s="33"/>
      <c r="F22" s="31"/>
      <c r="G22" s="32">
        <f t="shared" si="10"/>
        <v>0</v>
      </c>
      <c r="H22" s="33"/>
      <c r="I22" s="30">
        <f t="shared" si="23"/>
        <v>10000</v>
      </c>
      <c r="J22" s="30">
        <f t="shared" si="11"/>
        <v>160000</v>
      </c>
      <c r="K22" s="21">
        <f t="shared" si="21"/>
        <v>26</v>
      </c>
      <c r="L22" s="34">
        <f t="shared" si="22"/>
        <v>14</v>
      </c>
      <c r="M22" s="34">
        <f t="shared" si="12"/>
        <v>178000</v>
      </c>
      <c r="N22" s="7">
        <f t="shared" si="13"/>
        <v>188000</v>
      </c>
      <c r="O22" s="7">
        <f t="shared" si="0"/>
        <v>348000</v>
      </c>
      <c r="P22" s="7">
        <f t="shared" si="14"/>
        <v>29200</v>
      </c>
      <c r="Q22" s="7">
        <f t="shared" si="1"/>
        <v>0</v>
      </c>
      <c r="R22" s="7">
        <f t="shared" si="2"/>
        <v>0</v>
      </c>
      <c r="S22" s="7">
        <f t="shared" si="15"/>
        <v>29200</v>
      </c>
      <c r="T22" s="7">
        <f t="shared" si="16"/>
        <v>40632.307692307688</v>
      </c>
      <c r="U22" s="7">
        <f t="shared" si="17"/>
        <v>0</v>
      </c>
      <c r="V22" s="7">
        <f t="shared" si="17"/>
        <v>0</v>
      </c>
      <c r="W22" s="7">
        <f t="shared" si="3"/>
        <v>40632.307692307688</v>
      </c>
      <c r="X22" s="8">
        <f t="shared" si="4"/>
        <v>2940</v>
      </c>
      <c r="Y22" s="8">
        <f t="shared" si="5"/>
        <v>0</v>
      </c>
      <c r="Z22" s="8">
        <f t="shared" si="6"/>
        <v>0</v>
      </c>
      <c r="AA22" s="27">
        <f t="shared" si="7"/>
        <v>2940</v>
      </c>
      <c r="AB22" s="7">
        <f t="shared" si="18"/>
        <v>2940</v>
      </c>
      <c r="AC22" s="7">
        <f t="shared" si="18"/>
        <v>0</v>
      </c>
      <c r="AD22" s="7">
        <f t="shared" si="18"/>
        <v>0</v>
      </c>
      <c r="AE22" s="7">
        <f t="shared" si="19"/>
        <v>2940</v>
      </c>
      <c r="AG22" s="7">
        <f t="shared" si="8"/>
        <v>560</v>
      </c>
      <c r="AI22" s="7">
        <f t="shared" si="9"/>
        <v>3500</v>
      </c>
    </row>
    <row r="23" spans="1:35" x14ac:dyDescent="0.25">
      <c r="A23" s="28"/>
      <c r="B23" s="22">
        <v>15</v>
      </c>
      <c r="C23" s="29">
        <v>7000</v>
      </c>
      <c r="D23" s="35">
        <f t="shared" si="24"/>
        <v>94000</v>
      </c>
      <c r="E23" s="31"/>
      <c r="F23" s="31"/>
      <c r="G23" s="32">
        <f t="shared" si="10"/>
        <v>0</v>
      </c>
      <c r="H23" s="33"/>
      <c r="I23" s="30">
        <f t="shared" si="23"/>
        <v>10000</v>
      </c>
      <c r="J23" s="30">
        <f t="shared" si="11"/>
        <v>160000</v>
      </c>
      <c r="K23" s="21">
        <f t="shared" si="21"/>
        <v>26</v>
      </c>
      <c r="L23" s="34">
        <f t="shared" si="22"/>
        <v>15</v>
      </c>
      <c r="M23" s="34">
        <f t="shared" si="12"/>
        <v>178000</v>
      </c>
      <c r="N23" s="7">
        <f t="shared" si="13"/>
        <v>188000</v>
      </c>
      <c r="O23" s="7">
        <f t="shared" si="0"/>
        <v>348000</v>
      </c>
      <c r="P23" s="7">
        <f t="shared" si="14"/>
        <v>29200</v>
      </c>
      <c r="Q23" s="7">
        <f t="shared" si="1"/>
        <v>0</v>
      </c>
      <c r="R23" s="7">
        <f t="shared" si="2"/>
        <v>0</v>
      </c>
      <c r="S23" s="7">
        <f t="shared" si="15"/>
        <v>29200</v>
      </c>
      <c r="T23" s="7">
        <f t="shared" si="16"/>
        <v>43572.307692307688</v>
      </c>
      <c r="U23" s="7">
        <f t="shared" si="17"/>
        <v>0</v>
      </c>
      <c r="V23" s="7">
        <f t="shared" si="17"/>
        <v>0</v>
      </c>
      <c r="W23" s="7">
        <f t="shared" si="3"/>
        <v>43572.307692307688</v>
      </c>
      <c r="X23" s="8">
        <f t="shared" si="4"/>
        <v>2940</v>
      </c>
      <c r="Y23" s="8">
        <f t="shared" si="5"/>
        <v>0</v>
      </c>
      <c r="Z23" s="8">
        <f t="shared" si="6"/>
        <v>0</v>
      </c>
      <c r="AA23" s="27">
        <f t="shared" si="7"/>
        <v>2940</v>
      </c>
      <c r="AB23" s="7">
        <f t="shared" si="18"/>
        <v>2940</v>
      </c>
      <c r="AC23" s="7">
        <f t="shared" si="18"/>
        <v>0</v>
      </c>
      <c r="AD23" s="7">
        <f t="shared" si="18"/>
        <v>0</v>
      </c>
      <c r="AE23" s="7">
        <f t="shared" si="19"/>
        <v>2940</v>
      </c>
      <c r="AG23" s="7">
        <f t="shared" si="8"/>
        <v>560</v>
      </c>
      <c r="AI23" s="7">
        <f t="shared" si="9"/>
        <v>3500</v>
      </c>
    </row>
    <row r="24" spans="1:35" x14ac:dyDescent="0.25">
      <c r="A24" s="28"/>
      <c r="B24" s="22">
        <v>16</v>
      </c>
      <c r="C24" s="29">
        <v>7000</v>
      </c>
      <c r="D24" s="35">
        <f t="shared" si="24"/>
        <v>101000</v>
      </c>
      <c r="E24" s="31"/>
      <c r="F24" s="31"/>
      <c r="G24" s="32">
        <f t="shared" si="10"/>
        <v>0</v>
      </c>
      <c r="H24" s="33"/>
      <c r="I24" s="30">
        <f t="shared" si="23"/>
        <v>10000</v>
      </c>
      <c r="J24" s="30">
        <f t="shared" si="11"/>
        <v>160000</v>
      </c>
      <c r="K24" s="21">
        <f t="shared" si="21"/>
        <v>26</v>
      </c>
      <c r="L24" s="34">
        <f t="shared" si="22"/>
        <v>16</v>
      </c>
      <c r="M24" s="34">
        <f t="shared" si="12"/>
        <v>178000</v>
      </c>
      <c r="N24" s="7">
        <f t="shared" si="13"/>
        <v>188000</v>
      </c>
      <c r="O24" s="7">
        <f t="shared" si="0"/>
        <v>348000</v>
      </c>
      <c r="P24" s="7">
        <f t="shared" si="14"/>
        <v>29200</v>
      </c>
      <c r="Q24" s="7">
        <f t="shared" si="1"/>
        <v>0</v>
      </c>
      <c r="R24" s="7">
        <f t="shared" si="2"/>
        <v>0</v>
      </c>
      <c r="S24" s="7">
        <f t="shared" si="15"/>
        <v>29200</v>
      </c>
      <c r="T24" s="7">
        <f t="shared" si="16"/>
        <v>46512.307692307688</v>
      </c>
      <c r="U24" s="7">
        <f t="shared" si="17"/>
        <v>0</v>
      </c>
      <c r="V24" s="7">
        <f t="shared" si="17"/>
        <v>0</v>
      </c>
      <c r="W24" s="7">
        <f t="shared" si="3"/>
        <v>46512.307692307688</v>
      </c>
      <c r="X24" s="8">
        <f t="shared" si="4"/>
        <v>2940</v>
      </c>
      <c r="Y24" s="8">
        <f t="shared" si="5"/>
        <v>0</v>
      </c>
      <c r="Z24" s="8">
        <f t="shared" si="6"/>
        <v>0</v>
      </c>
      <c r="AA24" s="27">
        <f t="shared" si="7"/>
        <v>2940</v>
      </c>
      <c r="AB24" s="7">
        <f t="shared" si="18"/>
        <v>2940</v>
      </c>
      <c r="AC24" s="7">
        <f t="shared" si="18"/>
        <v>0</v>
      </c>
      <c r="AD24" s="7">
        <f t="shared" si="18"/>
        <v>0</v>
      </c>
      <c r="AE24" s="7">
        <f t="shared" si="19"/>
        <v>2940</v>
      </c>
      <c r="AG24" s="7">
        <f t="shared" si="8"/>
        <v>560</v>
      </c>
      <c r="AI24" s="7">
        <f t="shared" si="9"/>
        <v>3500</v>
      </c>
    </row>
    <row r="25" spans="1:35" x14ac:dyDescent="0.25">
      <c r="A25" s="28"/>
      <c r="B25" s="22">
        <v>17</v>
      </c>
      <c r="C25" s="29"/>
      <c r="D25" s="35">
        <f t="shared" si="24"/>
        <v>108000</v>
      </c>
      <c r="E25" s="31"/>
      <c r="F25" s="31"/>
      <c r="G25" s="32">
        <f t="shared" si="10"/>
        <v>0</v>
      </c>
      <c r="H25" s="33">
        <v>10000</v>
      </c>
      <c r="I25" s="30">
        <f t="shared" si="23"/>
        <v>10000</v>
      </c>
      <c r="J25" s="30">
        <f t="shared" si="11"/>
        <v>170000</v>
      </c>
      <c r="K25" s="21">
        <f t="shared" si="21"/>
        <v>26</v>
      </c>
      <c r="L25" s="34">
        <f t="shared" si="22"/>
        <v>17</v>
      </c>
      <c r="M25" s="34">
        <f t="shared" si="12"/>
        <v>108000</v>
      </c>
      <c r="N25" s="7">
        <f t="shared" si="13"/>
        <v>118000</v>
      </c>
      <c r="O25" s="7">
        <f t="shared" si="0"/>
        <v>288000</v>
      </c>
      <c r="P25" s="7">
        <f t="shared" si="14"/>
        <v>15200</v>
      </c>
      <c r="Q25" s="7">
        <f t="shared" si="1"/>
        <v>0</v>
      </c>
      <c r="R25" s="7">
        <f t="shared" si="2"/>
        <v>0</v>
      </c>
      <c r="S25" s="7">
        <f t="shared" si="15"/>
        <v>15200</v>
      </c>
      <c r="T25" s="7">
        <f t="shared" si="16"/>
        <v>49452.307692307688</v>
      </c>
      <c r="U25" s="7">
        <f t="shared" si="17"/>
        <v>0</v>
      </c>
      <c r="V25" s="7">
        <f t="shared" si="17"/>
        <v>0</v>
      </c>
      <c r="W25" s="7">
        <f t="shared" si="3"/>
        <v>49452.307692307688</v>
      </c>
      <c r="X25" s="8">
        <f t="shared" si="4"/>
        <v>-3513.8461538461488</v>
      </c>
      <c r="Y25" s="8">
        <f t="shared" si="5"/>
        <v>0</v>
      </c>
      <c r="Z25" s="8">
        <f t="shared" si="6"/>
        <v>0</v>
      </c>
      <c r="AA25" s="27">
        <f t="shared" si="7"/>
        <v>-3513.8461538461488</v>
      </c>
      <c r="AB25" s="7">
        <f t="shared" si="18"/>
        <v>0</v>
      </c>
      <c r="AC25" s="7">
        <f t="shared" si="18"/>
        <v>0</v>
      </c>
      <c r="AD25" s="7">
        <f t="shared" si="18"/>
        <v>0</v>
      </c>
      <c r="AE25" s="7">
        <f t="shared" si="19"/>
        <v>0</v>
      </c>
      <c r="AG25" s="7">
        <f t="shared" si="8"/>
        <v>0</v>
      </c>
      <c r="AI25" s="7">
        <f t="shared" si="9"/>
        <v>10000</v>
      </c>
    </row>
    <row r="26" spans="1:35" x14ac:dyDescent="0.25">
      <c r="A26" s="28"/>
      <c r="B26" s="22">
        <v>18</v>
      </c>
      <c r="C26" s="29"/>
      <c r="D26" s="35">
        <f t="shared" si="24"/>
        <v>108000</v>
      </c>
      <c r="E26" s="31"/>
      <c r="F26" s="31"/>
      <c r="G26" s="32">
        <f t="shared" si="10"/>
        <v>0</v>
      </c>
      <c r="H26" s="33"/>
      <c r="I26" s="30">
        <f t="shared" si="23"/>
        <v>10000</v>
      </c>
      <c r="J26" s="30">
        <f t="shared" si="11"/>
        <v>170000</v>
      </c>
      <c r="K26" s="21">
        <f t="shared" si="21"/>
        <v>26</v>
      </c>
      <c r="L26" s="34">
        <f t="shared" si="22"/>
        <v>18</v>
      </c>
      <c r="M26" s="34">
        <f t="shared" si="12"/>
        <v>108000</v>
      </c>
      <c r="N26" s="7">
        <f t="shared" si="13"/>
        <v>118000</v>
      </c>
      <c r="O26" s="7">
        <f t="shared" si="0"/>
        <v>288000</v>
      </c>
      <c r="P26" s="7">
        <f t="shared" si="14"/>
        <v>15200</v>
      </c>
      <c r="Q26" s="7">
        <f t="shared" si="1"/>
        <v>0</v>
      </c>
      <c r="R26" s="7">
        <f t="shared" si="2"/>
        <v>0</v>
      </c>
      <c r="S26" s="7">
        <f t="shared" si="15"/>
        <v>15200</v>
      </c>
      <c r="T26" s="7">
        <f t="shared" si="16"/>
        <v>49452.307692307688</v>
      </c>
      <c r="U26" s="7">
        <f t="shared" ref="U26:V34" si="25">+U25+AC25</f>
        <v>0</v>
      </c>
      <c r="V26" s="7">
        <f t="shared" si="25"/>
        <v>0</v>
      </c>
      <c r="W26" s="7">
        <f t="shared" si="3"/>
        <v>49452.307692307688</v>
      </c>
      <c r="X26" s="8">
        <f t="shared" si="4"/>
        <v>-2929.2307692307659</v>
      </c>
      <c r="Y26" s="8">
        <f t="shared" si="5"/>
        <v>0</v>
      </c>
      <c r="Z26" s="8">
        <f t="shared" si="6"/>
        <v>0</v>
      </c>
      <c r="AA26" s="27">
        <f t="shared" si="7"/>
        <v>-2929.2307692307659</v>
      </c>
      <c r="AB26" s="7">
        <f t="shared" si="18"/>
        <v>0</v>
      </c>
      <c r="AC26" s="7">
        <f t="shared" si="18"/>
        <v>0</v>
      </c>
      <c r="AD26" s="7">
        <f t="shared" si="18"/>
        <v>0</v>
      </c>
      <c r="AE26" s="7">
        <f t="shared" si="19"/>
        <v>0</v>
      </c>
      <c r="AG26" s="7">
        <f t="shared" si="8"/>
        <v>0</v>
      </c>
      <c r="AI26" s="7">
        <f t="shared" si="9"/>
        <v>0</v>
      </c>
    </row>
    <row r="27" spans="1:35" x14ac:dyDescent="0.25">
      <c r="A27" s="28"/>
      <c r="B27" s="22">
        <v>19</v>
      </c>
      <c r="C27" s="29"/>
      <c r="D27" s="35">
        <f t="shared" si="24"/>
        <v>108000</v>
      </c>
      <c r="E27" s="31"/>
      <c r="F27" s="31"/>
      <c r="G27" s="32">
        <f t="shared" si="10"/>
        <v>0</v>
      </c>
      <c r="H27" s="33"/>
      <c r="I27" s="30">
        <f t="shared" si="23"/>
        <v>10000</v>
      </c>
      <c r="J27" s="30">
        <f t="shared" si="11"/>
        <v>170000</v>
      </c>
      <c r="K27" s="21">
        <f t="shared" si="21"/>
        <v>26</v>
      </c>
      <c r="L27" s="34">
        <f t="shared" si="22"/>
        <v>19</v>
      </c>
      <c r="M27" s="34">
        <f t="shared" si="12"/>
        <v>108000</v>
      </c>
      <c r="N27" s="7">
        <f t="shared" si="13"/>
        <v>118000</v>
      </c>
      <c r="O27" s="7">
        <f t="shared" si="0"/>
        <v>288000</v>
      </c>
      <c r="P27" s="7">
        <f t="shared" si="14"/>
        <v>15200</v>
      </c>
      <c r="Q27" s="7">
        <f t="shared" si="1"/>
        <v>0</v>
      </c>
      <c r="R27" s="7">
        <f t="shared" si="2"/>
        <v>0</v>
      </c>
      <c r="S27" s="7">
        <f t="shared" si="15"/>
        <v>15200</v>
      </c>
      <c r="T27" s="7">
        <f t="shared" si="16"/>
        <v>49452.307692307688</v>
      </c>
      <c r="U27" s="7">
        <f t="shared" si="25"/>
        <v>0</v>
      </c>
      <c r="V27" s="7">
        <f t="shared" si="25"/>
        <v>0</v>
      </c>
      <c r="W27" s="7">
        <f t="shared" si="3"/>
        <v>49452.307692307688</v>
      </c>
      <c r="X27" s="8">
        <f t="shared" si="4"/>
        <v>-2344.6153846153757</v>
      </c>
      <c r="Y27" s="8">
        <f t="shared" si="5"/>
        <v>0</v>
      </c>
      <c r="Z27" s="8">
        <f t="shared" si="6"/>
        <v>0</v>
      </c>
      <c r="AA27" s="27">
        <f t="shared" si="7"/>
        <v>-2344.6153846153757</v>
      </c>
      <c r="AB27" s="7">
        <f t="shared" si="18"/>
        <v>0</v>
      </c>
      <c r="AC27" s="7">
        <f t="shared" si="18"/>
        <v>0</v>
      </c>
      <c r="AD27" s="7">
        <f t="shared" si="18"/>
        <v>0</v>
      </c>
      <c r="AE27" s="7">
        <f t="shared" si="19"/>
        <v>0</v>
      </c>
      <c r="AG27" s="7">
        <f t="shared" si="8"/>
        <v>0</v>
      </c>
      <c r="AI27" s="7">
        <f t="shared" si="9"/>
        <v>0</v>
      </c>
    </row>
    <row r="28" spans="1:35" x14ac:dyDescent="0.25">
      <c r="A28" s="28"/>
      <c r="B28" s="22">
        <v>20</v>
      </c>
      <c r="C28" s="29"/>
      <c r="D28" s="35">
        <f t="shared" si="24"/>
        <v>108000</v>
      </c>
      <c r="E28" s="31"/>
      <c r="F28" s="31"/>
      <c r="G28" s="32">
        <f t="shared" si="10"/>
        <v>0</v>
      </c>
      <c r="H28" s="33"/>
      <c r="I28" s="30">
        <f t="shared" si="23"/>
        <v>10000</v>
      </c>
      <c r="J28" s="30">
        <f t="shared" si="11"/>
        <v>170000</v>
      </c>
      <c r="K28" s="21">
        <f t="shared" si="21"/>
        <v>26</v>
      </c>
      <c r="L28" s="34">
        <f t="shared" si="22"/>
        <v>20</v>
      </c>
      <c r="M28" s="34">
        <f t="shared" si="12"/>
        <v>108000</v>
      </c>
      <c r="N28" s="7">
        <f t="shared" si="13"/>
        <v>118000</v>
      </c>
      <c r="O28" s="7">
        <f t="shared" si="0"/>
        <v>288000</v>
      </c>
      <c r="P28" s="7">
        <f t="shared" si="14"/>
        <v>15200</v>
      </c>
      <c r="Q28" s="7">
        <f t="shared" si="1"/>
        <v>0</v>
      </c>
      <c r="R28" s="7">
        <f t="shared" si="2"/>
        <v>0</v>
      </c>
      <c r="S28" s="7">
        <f t="shared" si="15"/>
        <v>15200</v>
      </c>
      <c r="T28" s="7">
        <f t="shared" si="16"/>
        <v>49452.307692307688</v>
      </c>
      <c r="U28" s="7">
        <f t="shared" si="25"/>
        <v>0</v>
      </c>
      <c r="V28" s="7">
        <f t="shared" si="25"/>
        <v>0</v>
      </c>
      <c r="W28" s="7">
        <f t="shared" si="3"/>
        <v>49452.307692307688</v>
      </c>
      <c r="X28" s="8">
        <f t="shared" si="4"/>
        <v>-1759.9999999999927</v>
      </c>
      <c r="Y28" s="8">
        <f t="shared" si="5"/>
        <v>0</v>
      </c>
      <c r="Z28" s="8">
        <f t="shared" si="6"/>
        <v>0</v>
      </c>
      <c r="AA28" s="27">
        <f t="shared" si="7"/>
        <v>-1759.9999999999927</v>
      </c>
      <c r="AB28" s="7">
        <f t="shared" si="18"/>
        <v>0</v>
      </c>
      <c r="AC28" s="7">
        <f t="shared" si="18"/>
        <v>0</v>
      </c>
      <c r="AD28" s="7">
        <f t="shared" si="18"/>
        <v>0</v>
      </c>
      <c r="AE28" s="7">
        <f t="shared" si="19"/>
        <v>0</v>
      </c>
      <c r="AG28" s="7">
        <f t="shared" si="8"/>
        <v>0</v>
      </c>
      <c r="AI28" s="7">
        <f t="shared" si="9"/>
        <v>0</v>
      </c>
    </row>
    <row r="29" spans="1:35" x14ac:dyDescent="0.25">
      <c r="A29" s="28"/>
      <c r="B29" s="22">
        <v>21</v>
      </c>
      <c r="C29" s="29">
        <v>7000</v>
      </c>
      <c r="D29" s="35">
        <f t="shared" si="24"/>
        <v>108000</v>
      </c>
      <c r="E29" s="31"/>
      <c r="F29" s="31"/>
      <c r="G29" s="32">
        <f t="shared" si="10"/>
        <v>0</v>
      </c>
      <c r="H29" s="33"/>
      <c r="I29" s="30">
        <f t="shared" si="23"/>
        <v>10000</v>
      </c>
      <c r="J29" s="30">
        <f t="shared" si="11"/>
        <v>170000</v>
      </c>
      <c r="K29" s="21">
        <f t="shared" si="21"/>
        <v>26</v>
      </c>
      <c r="L29" s="34">
        <f t="shared" si="22"/>
        <v>21</v>
      </c>
      <c r="M29" s="34">
        <f t="shared" si="12"/>
        <v>150000</v>
      </c>
      <c r="N29" s="7">
        <f t="shared" si="13"/>
        <v>160000</v>
      </c>
      <c r="O29" s="7">
        <f t="shared" si="0"/>
        <v>330000</v>
      </c>
      <c r="P29" s="7">
        <f t="shared" si="14"/>
        <v>23600</v>
      </c>
      <c r="Q29" s="7">
        <f t="shared" si="1"/>
        <v>0</v>
      </c>
      <c r="R29" s="7">
        <f t="shared" si="2"/>
        <v>0</v>
      </c>
      <c r="S29" s="7">
        <f t="shared" si="15"/>
        <v>23600</v>
      </c>
      <c r="T29" s="7">
        <f t="shared" si="16"/>
        <v>49452.307692307688</v>
      </c>
      <c r="U29" s="7">
        <f t="shared" si="25"/>
        <v>0</v>
      </c>
      <c r="V29" s="7">
        <f t="shared" si="25"/>
        <v>0</v>
      </c>
      <c r="W29" s="7">
        <f t="shared" si="3"/>
        <v>49452.307692307688</v>
      </c>
      <c r="X29" s="8">
        <f t="shared" si="4"/>
        <v>2940</v>
      </c>
      <c r="Y29" s="8">
        <f t="shared" si="5"/>
        <v>0</v>
      </c>
      <c r="Z29" s="8">
        <f t="shared" si="6"/>
        <v>0</v>
      </c>
      <c r="AA29" s="27">
        <f t="shared" si="7"/>
        <v>2940</v>
      </c>
      <c r="AB29" s="7">
        <f t="shared" si="18"/>
        <v>2940</v>
      </c>
      <c r="AC29" s="7">
        <f t="shared" si="18"/>
        <v>0</v>
      </c>
      <c r="AD29" s="7">
        <f t="shared" si="18"/>
        <v>0</v>
      </c>
      <c r="AE29" s="7">
        <f t="shared" si="19"/>
        <v>2940</v>
      </c>
      <c r="AG29" s="7">
        <f t="shared" si="8"/>
        <v>560</v>
      </c>
      <c r="AI29" s="7">
        <f t="shared" si="9"/>
        <v>3500</v>
      </c>
    </row>
    <row r="30" spans="1:35" x14ac:dyDescent="0.25">
      <c r="A30" s="28"/>
      <c r="B30" s="22">
        <v>22</v>
      </c>
      <c r="C30" s="29">
        <v>7000</v>
      </c>
      <c r="D30" s="35">
        <f t="shared" si="24"/>
        <v>115000</v>
      </c>
      <c r="E30" s="31"/>
      <c r="F30" s="31"/>
      <c r="G30" s="32">
        <f t="shared" si="10"/>
        <v>0</v>
      </c>
      <c r="H30" s="33"/>
      <c r="I30" s="30">
        <f t="shared" si="23"/>
        <v>10000</v>
      </c>
      <c r="J30" s="30">
        <f t="shared" si="11"/>
        <v>170000</v>
      </c>
      <c r="K30" s="21">
        <f t="shared" si="21"/>
        <v>26</v>
      </c>
      <c r="L30" s="34">
        <f t="shared" si="22"/>
        <v>22</v>
      </c>
      <c r="M30" s="34">
        <f t="shared" si="12"/>
        <v>150000</v>
      </c>
      <c r="N30" s="7">
        <f t="shared" si="13"/>
        <v>160000</v>
      </c>
      <c r="O30" s="7">
        <f t="shared" si="0"/>
        <v>330000</v>
      </c>
      <c r="P30" s="7">
        <f t="shared" si="14"/>
        <v>23600</v>
      </c>
      <c r="Q30" s="7">
        <f t="shared" si="1"/>
        <v>0</v>
      </c>
      <c r="R30" s="7">
        <f t="shared" si="2"/>
        <v>0</v>
      </c>
      <c r="S30" s="7">
        <f t="shared" si="15"/>
        <v>23600</v>
      </c>
      <c r="T30" s="7">
        <f t="shared" si="16"/>
        <v>52392.307692307688</v>
      </c>
      <c r="U30" s="7">
        <f t="shared" si="25"/>
        <v>0</v>
      </c>
      <c r="V30" s="7">
        <f t="shared" si="25"/>
        <v>0</v>
      </c>
      <c r="W30" s="7">
        <f t="shared" si="3"/>
        <v>52392.307692307688</v>
      </c>
      <c r="X30" s="8">
        <f t="shared" si="4"/>
        <v>2940</v>
      </c>
      <c r="Y30" s="8">
        <f t="shared" si="5"/>
        <v>0</v>
      </c>
      <c r="Z30" s="8">
        <f t="shared" si="6"/>
        <v>0</v>
      </c>
      <c r="AA30" s="27">
        <f t="shared" si="7"/>
        <v>2940</v>
      </c>
      <c r="AB30" s="7">
        <f t="shared" si="18"/>
        <v>2940</v>
      </c>
      <c r="AC30" s="7">
        <f t="shared" si="18"/>
        <v>0</v>
      </c>
      <c r="AD30" s="7">
        <f t="shared" si="18"/>
        <v>0</v>
      </c>
      <c r="AE30" s="7">
        <f t="shared" si="19"/>
        <v>2940</v>
      </c>
      <c r="AG30" s="7">
        <f t="shared" si="8"/>
        <v>560</v>
      </c>
      <c r="AI30" s="7">
        <f t="shared" si="9"/>
        <v>3500</v>
      </c>
    </row>
    <row r="31" spans="1:35" x14ac:dyDescent="0.25">
      <c r="A31" s="28"/>
      <c r="B31" s="22">
        <v>23</v>
      </c>
      <c r="C31" s="29">
        <v>7000</v>
      </c>
      <c r="D31" s="35">
        <f t="shared" si="24"/>
        <v>122000</v>
      </c>
      <c r="E31" s="31"/>
      <c r="F31" s="31">
        <v>5000</v>
      </c>
      <c r="G31" s="32">
        <f t="shared" si="10"/>
        <v>5000</v>
      </c>
      <c r="H31" s="33"/>
      <c r="I31" s="30">
        <f t="shared" si="23"/>
        <v>15000</v>
      </c>
      <c r="J31" s="30">
        <f t="shared" si="11"/>
        <v>170000</v>
      </c>
      <c r="K31" s="21">
        <f t="shared" si="21"/>
        <v>26</v>
      </c>
      <c r="L31" s="34">
        <f t="shared" si="22"/>
        <v>23</v>
      </c>
      <c r="M31" s="34">
        <f t="shared" si="12"/>
        <v>150000</v>
      </c>
      <c r="N31" s="7">
        <f t="shared" si="13"/>
        <v>165000</v>
      </c>
      <c r="O31" s="7">
        <f t="shared" si="0"/>
        <v>335000</v>
      </c>
      <c r="P31" s="7">
        <f t="shared" si="14"/>
        <v>23600</v>
      </c>
      <c r="Q31" s="7">
        <f t="shared" si="1"/>
        <v>0</v>
      </c>
      <c r="R31" s="7">
        <f t="shared" si="2"/>
        <v>0</v>
      </c>
      <c r="S31" s="7">
        <f t="shared" si="15"/>
        <v>23600</v>
      </c>
      <c r="T31" s="7">
        <f t="shared" si="16"/>
        <v>55332.307692307688</v>
      </c>
      <c r="U31" s="7">
        <f t="shared" si="25"/>
        <v>0</v>
      </c>
      <c r="V31" s="7">
        <f t="shared" si="25"/>
        <v>0</v>
      </c>
      <c r="W31" s="7">
        <f t="shared" si="3"/>
        <v>55332.307692307688</v>
      </c>
      <c r="X31" s="8">
        <f t="shared" si="4"/>
        <v>2544.6153846153902</v>
      </c>
      <c r="Y31" s="8">
        <f t="shared" si="5"/>
        <v>0</v>
      </c>
      <c r="Z31" s="8">
        <f t="shared" si="6"/>
        <v>0</v>
      </c>
      <c r="AA31" s="27">
        <f t="shared" si="7"/>
        <v>2544.6153846153902</v>
      </c>
      <c r="AB31" s="7">
        <f t="shared" si="18"/>
        <v>2544.6153846153902</v>
      </c>
      <c r="AC31" s="7">
        <f t="shared" si="18"/>
        <v>0</v>
      </c>
      <c r="AD31" s="7">
        <f t="shared" si="18"/>
        <v>0</v>
      </c>
      <c r="AE31" s="7">
        <f t="shared" si="19"/>
        <v>2544.6153846153902</v>
      </c>
      <c r="AG31" s="7">
        <f t="shared" si="8"/>
        <v>960</v>
      </c>
      <c r="AI31" s="7">
        <f t="shared" si="9"/>
        <v>8495.3846153846098</v>
      </c>
    </row>
    <row r="32" spans="1:35" x14ac:dyDescent="0.25">
      <c r="A32" s="28"/>
      <c r="B32" s="22">
        <v>24</v>
      </c>
      <c r="C32" s="29">
        <v>7000</v>
      </c>
      <c r="D32" s="35">
        <f t="shared" si="24"/>
        <v>129000</v>
      </c>
      <c r="E32" s="31"/>
      <c r="F32" s="31"/>
      <c r="G32" s="32">
        <f t="shared" si="10"/>
        <v>0</v>
      </c>
      <c r="H32" s="33"/>
      <c r="I32" s="30">
        <f t="shared" si="23"/>
        <v>15000</v>
      </c>
      <c r="J32" s="30">
        <f t="shared" si="11"/>
        <v>170000</v>
      </c>
      <c r="K32" s="21">
        <f t="shared" si="21"/>
        <v>26</v>
      </c>
      <c r="L32" s="34">
        <f t="shared" si="22"/>
        <v>24</v>
      </c>
      <c r="M32" s="34">
        <f t="shared" si="12"/>
        <v>150000</v>
      </c>
      <c r="N32" s="7">
        <f t="shared" si="13"/>
        <v>165000</v>
      </c>
      <c r="O32" s="7">
        <f t="shared" si="0"/>
        <v>335000</v>
      </c>
      <c r="P32" s="7">
        <f t="shared" si="14"/>
        <v>23600</v>
      </c>
      <c r="Q32" s="7">
        <f t="shared" si="1"/>
        <v>0</v>
      </c>
      <c r="R32" s="7">
        <f t="shared" si="2"/>
        <v>0</v>
      </c>
      <c r="S32" s="7">
        <f t="shared" si="15"/>
        <v>23600</v>
      </c>
      <c r="T32" s="7">
        <f t="shared" si="16"/>
        <v>57876.923076923078</v>
      </c>
      <c r="U32" s="7">
        <f t="shared" si="25"/>
        <v>0</v>
      </c>
      <c r="V32" s="7">
        <f t="shared" si="25"/>
        <v>0</v>
      </c>
      <c r="W32" s="7">
        <f t="shared" si="3"/>
        <v>57876.923076923078</v>
      </c>
      <c r="X32" s="8">
        <f t="shared" si="4"/>
        <v>907.69230769231217</v>
      </c>
      <c r="Y32" s="8">
        <f t="shared" si="5"/>
        <v>0</v>
      </c>
      <c r="Z32" s="8">
        <f t="shared" si="6"/>
        <v>0</v>
      </c>
      <c r="AA32" s="27">
        <f t="shared" si="7"/>
        <v>907.69230769231217</v>
      </c>
      <c r="AB32" s="7">
        <f t="shared" si="18"/>
        <v>907.69230769231217</v>
      </c>
      <c r="AC32" s="7">
        <f t="shared" si="18"/>
        <v>0</v>
      </c>
      <c r="AD32" s="7">
        <f t="shared" si="18"/>
        <v>0</v>
      </c>
      <c r="AE32" s="7">
        <f t="shared" si="19"/>
        <v>907.69230769231217</v>
      </c>
      <c r="AG32" s="7">
        <f t="shared" si="8"/>
        <v>560</v>
      </c>
      <c r="AI32" s="7">
        <f t="shared" si="9"/>
        <v>5532.3076923076878</v>
      </c>
    </row>
    <row r="33" spans="1:35" x14ac:dyDescent="0.25">
      <c r="A33" s="28"/>
      <c r="B33" s="22">
        <v>25</v>
      </c>
      <c r="C33" s="29">
        <v>7000</v>
      </c>
      <c r="D33" s="35">
        <f t="shared" si="24"/>
        <v>136000</v>
      </c>
      <c r="E33" s="31"/>
      <c r="F33" s="31"/>
      <c r="G33" s="32">
        <f t="shared" si="10"/>
        <v>0</v>
      </c>
      <c r="H33" s="33"/>
      <c r="I33" s="30">
        <f t="shared" si="23"/>
        <v>15000</v>
      </c>
      <c r="J33" s="30">
        <f t="shared" si="11"/>
        <v>170000</v>
      </c>
      <c r="K33" s="21">
        <f t="shared" si="21"/>
        <v>26</v>
      </c>
      <c r="L33" s="34">
        <f t="shared" si="22"/>
        <v>25</v>
      </c>
      <c r="M33" s="34">
        <f t="shared" si="12"/>
        <v>150000</v>
      </c>
      <c r="N33" s="7">
        <f t="shared" si="13"/>
        <v>165000</v>
      </c>
      <c r="O33" s="7">
        <f t="shared" si="0"/>
        <v>335000</v>
      </c>
      <c r="P33" s="7">
        <f t="shared" si="14"/>
        <v>23600</v>
      </c>
      <c r="Q33" s="7">
        <f t="shared" si="1"/>
        <v>0</v>
      </c>
      <c r="R33" s="7">
        <f t="shared" si="2"/>
        <v>0</v>
      </c>
      <c r="S33" s="7">
        <f t="shared" si="15"/>
        <v>23600</v>
      </c>
      <c r="T33" s="7">
        <f t="shared" si="16"/>
        <v>58784.61538461539</v>
      </c>
      <c r="U33" s="7">
        <f t="shared" si="25"/>
        <v>0</v>
      </c>
      <c r="V33" s="7">
        <f t="shared" si="25"/>
        <v>0</v>
      </c>
      <c r="W33" s="7">
        <f t="shared" si="3"/>
        <v>58784.61538461539</v>
      </c>
      <c r="X33" s="8">
        <f t="shared" si="4"/>
        <v>907.69230769230489</v>
      </c>
      <c r="Y33" s="8">
        <f t="shared" si="5"/>
        <v>0</v>
      </c>
      <c r="Z33" s="8">
        <f t="shared" si="6"/>
        <v>0</v>
      </c>
      <c r="AA33" s="27">
        <f t="shared" si="7"/>
        <v>907.69230769230489</v>
      </c>
      <c r="AB33" s="7">
        <f t="shared" si="18"/>
        <v>907.69230769230489</v>
      </c>
      <c r="AC33" s="7">
        <f t="shared" si="18"/>
        <v>0</v>
      </c>
      <c r="AD33" s="7">
        <f t="shared" si="18"/>
        <v>0</v>
      </c>
      <c r="AE33" s="7">
        <f t="shared" si="19"/>
        <v>907.69230769230489</v>
      </c>
      <c r="AG33" s="7">
        <f t="shared" si="8"/>
        <v>560</v>
      </c>
      <c r="AI33" s="7">
        <f t="shared" si="9"/>
        <v>5532.3076923076951</v>
      </c>
    </row>
    <row r="34" spans="1:35" x14ac:dyDescent="0.25">
      <c r="A34" s="28"/>
      <c r="B34" s="22">
        <v>26</v>
      </c>
      <c r="C34" s="29">
        <v>7000</v>
      </c>
      <c r="D34" s="35">
        <f t="shared" si="24"/>
        <v>143000</v>
      </c>
      <c r="E34" s="31"/>
      <c r="F34" s="31"/>
      <c r="G34" s="32">
        <f t="shared" si="10"/>
        <v>0</v>
      </c>
      <c r="H34" s="33"/>
      <c r="I34" s="30">
        <f t="shared" si="23"/>
        <v>15000</v>
      </c>
      <c r="J34" s="30">
        <f t="shared" si="11"/>
        <v>170000</v>
      </c>
      <c r="K34" s="21">
        <f t="shared" si="21"/>
        <v>26</v>
      </c>
      <c r="L34" s="34">
        <f t="shared" si="22"/>
        <v>26</v>
      </c>
      <c r="M34" s="34">
        <f t="shared" si="12"/>
        <v>150000</v>
      </c>
      <c r="N34" s="7">
        <f t="shared" si="13"/>
        <v>165000</v>
      </c>
      <c r="O34" s="7">
        <f t="shared" si="0"/>
        <v>335000</v>
      </c>
      <c r="P34" s="7">
        <f t="shared" si="14"/>
        <v>23600</v>
      </c>
      <c r="Q34" s="7">
        <f t="shared" si="1"/>
        <v>0</v>
      </c>
      <c r="R34" s="7">
        <f t="shared" si="2"/>
        <v>0</v>
      </c>
      <c r="S34" s="7">
        <f t="shared" si="15"/>
        <v>23600</v>
      </c>
      <c r="T34" s="7">
        <f t="shared" si="16"/>
        <v>59692.307692307695</v>
      </c>
      <c r="U34" s="7">
        <f t="shared" si="25"/>
        <v>0</v>
      </c>
      <c r="V34" s="7">
        <f t="shared" si="25"/>
        <v>0</v>
      </c>
      <c r="W34" s="7">
        <f t="shared" si="3"/>
        <v>59692.307692307695</v>
      </c>
      <c r="X34" s="8">
        <f t="shared" si="4"/>
        <v>907.69230769230489</v>
      </c>
      <c r="Y34" s="8">
        <f t="shared" si="5"/>
        <v>0</v>
      </c>
      <c r="Z34" s="8">
        <f t="shared" si="6"/>
        <v>0</v>
      </c>
      <c r="AA34" s="27">
        <f t="shared" si="7"/>
        <v>907.69230769230489</v>
      </c>
      <c r="AB34" s="7">
        <f t="shared" si="18"/>
        <v>907.69230769230489</v>
      </c>
      <c r="AC34" s="7">
        <f t="shared" si="18"/>
        <v>0</v>
      </c>
      <c r="AD34" s="7">
        <f t="shared" si="18"/>
        <v>0</v>
      </c>
      <c r="AE34" s="7">
        <f t="shared" si="19"/>
        <v>907.69230769230489</v>
      </c>
      <c r="AG34" s="7">
        <f t="shared" si="8"/>
        <v>560</v>
      </c>
      <c r="AI34" s="7">
        <f t="shared" si="9"/>
        <v>5532.3076923076951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150000</v>
      </c>
      <c r="D36" s="10"/>
      <c r="E36" s="38">
        <f>SUM(E9:E34)</f>
        <v>10000</v>
      </c>
      <c r="F36" s="38">
        <f>SUM(F9:F34)</f>
        <v>5000</v>
      </c>
      <c r="G36" s="39">
        <f>SUM(G9:G35)</f>
        <v>15000</v>
      </c>
      <c r="H36" s="39">
        <f>SUM(H9:H34)</f>
        <v>170000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60600</v>
      </c>
      <c r="AC36" s="41">
        <f>SUM(AC9:AC35)</f>
        <v>0</v>
      </c>
      <c r="AD36" s="41">
        <f>SUM(AD9:AD34)</f>
        <v>0</v>
      </c>
      <c r="AE36" s="41">
        <f>SUM(AE9:AE35)</f>
        <v>60600</v>
      </c>
      <c r="AG36" s="41">
        <f>SUM(AG9:AG35)</f>
        <v>13200</v>
      </c>
      <c r="AI36" s="41">
        <f>SUM(AI9:AI35)</f>
        <v>261199.99999999994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165000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170000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335000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60600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60600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60600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J6:J7"/>
    <mergeCell ref="K6:K7"/>
    <mergeCell ref="L6:L7"/>
    <mergeCell ref="A6:A7"/>
    <mergeCell ref="B6:B7"/>
    <mergeCell ref="C6:C7"/>
    <mergeCell ref="D6:D7"/>
    <mergeCell ref="E6:E7"/>
    <mergeCell ref="F6:F7"/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</mergeCells>
  <hyperlinks>
    <hyperlink ref="Q5" r:id="rId1" display="A@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4" workbookViewId="0">
      <selection activeCell="F6" sqref="F6:F7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20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20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20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23"/>
      <c r="D8" s="20">
        <v>0</v>
      </c>
      <c r="E8" s="20"/>
      <c r="F8" s="20"/>
      <c r="G8" s="24"/>
      <c r="H8" s="24"/>
      <c r="I8" s="25">
        <v>0</v>
      </c>
      <c r="J8" s="25"/>
      <c r="K8" s="26"/>
      <c r="L8" s="20"/>
      <c r="M8" s="26"/>
      <c r="N8" s="20"/>
      <c r="O8" s="20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70000/26</f>
        <v>2692.3076923076924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70000</v>
      </c>
      <c r="N9" s="7">
        <f>M9+I9</f>
        <v>70000</v>
      </c>
      <c r="O9" s="7">
        <f t="shared" ref="O9:O34" si="0">I9+M9+J9</f>
        <v>70000</v>
      </c>
      <c r="P9" s="7">
        <f>IF(M9&gt;50000,(M9-50000)*20%+3600,IF(M9&gt;30000,(M9-30000)*18%,0))</f>
        <v>7600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7600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292.30769230769238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292.30769230769238</v>
      </c>
      <c r="AB9" s="7">
        <f>IF(X9&gt;0,X9,0)</f>
        <v>292.30769230769238</v>
      </c>
      <c r="AC9" s="7">
        <f>IF(Y9&gt;0,Y9,0)</f>
        <v>0</v>
      </c>
      <c r="AD9" s="7">
        <f>IF(Z9&gt;0,Z9,0)</f>
        <v>0</v>
      </c>
      <c r="AE9" s="7">
        <f>AB9+AC9+AD9</f>
        <v>292.30769230769238</v>
      </c>
      <c r="AG9" s="7">
        <f t="shared" ref="AG9:AG34" si="8">ROUND((C9+G9)*8%,2)</f>
        <v>215.38</v>
      </c>
      <c r="AI9" s="7">
        <f t="shared" ref="AI9:AI34" si="9">(C9+G9+H9)-AE9-AG9</f>
        <v>2184.62</v>
      </c>
    </row>
    <row r="10" spans="1:35" x14ac:dyDescent="0.25">
      <c r="A10" s="28"/>
      <c r="B10" s="22">
        <v>2</v>
      </c>
      <c r="C10" s="29">
        <f t="shared" ref="C10:C20" si="10">70000/26</f>
        <v>2692.3076923076924</v>
      </c>
      <c r="D10" s="30">
        <f>D9+C9</f>
        <v>2692.3076923076924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70000</v>
      </c>
      <c r="N10" s="7">
        <f t="shared" ref="N10:N34" si="14">M10+I10</f>
        <v>70000</v>
      </c>
      <c r="O10" s="7">
        <f t="shared" si="0"/>
        <v>70000</v>
      </c>
      <c r="P10" s="7">
        <f t="shared" ref="P10:P34" si="15">IF(M10&gt;50000,(M10-50000)*20%+3600,IF(M10&gt;30000,(M10-30000)*18%,0))</f>
        <v>7600</v>
      </c>
      <c r="Q10" s="7">
        <f t="shared" si="1"/>
        <v>0</v>
      </c>
      <c r="R10" s="7">
        <f t="shared" si="2"/>
        <v>0</v>
      </c>
      <c r="S10" s="7">
        <f t="shared" ref="S10:S34" si="16">P10+Q10+R10</f>
        <v>7600</v>
      </c>
      <c r="T10" s="7">
        <f t="shared" ref="T10:T34" si="17">T9+AB9</f>
        <v>292.30769230769238</v>
      </c>
      <c r="U10" s="7">
        <f t="shared" ref="U10:V25" si="18">+U9+AC9</f>
        <v>0</v>
      </c>
      <c r="V10" s="7">
        <f t="shared" si="18"/>
        <v>0</v>
      </c>
      <c r="W10" s="7">
        <f t="shared" si="3"/>
        <v>292.30769230769238</v>
      </c>
      <c r="X10" s="8">
        <f t="shared" si="4"/>
        <v>292.30769230769238</v>
      </c>
      <c r="Y10" s="8">
        <f t="shared" si="5"/>
        <v>0</v>
      </c>
      <c r="Z10" s="8">
        <f t="shared" si="6"/>
        <v>0</v>
      </c>
      <c r="AA10" s="27">
        <f t="shared" si="7"/>
        <v>292.30769230769238</v>
      </c>
      <c r="AB10" s="7">
        <f t="shared" ref="AB10:AD34" si="19">IF(X10&gt;0,X10,0)</f>
        <v>292.30769230769238</v>
      </c>
      <c r="AC10" s="7">
        <f t="shared" si="19"/>
        <v>0</v>
      </c>
      <c r="AD10" s="7">
        <f t="shared" si="19"/>
        <v>0</v>
      </c>
      <c r="AE10" s="7">
        <f t="shared" ref="AE10:AE34" si="20">AB10+AC10+AD10</f>
        <v>292.30769230769238</v>
      </c>
      <c r="AG10" s="7">
        <f t="shared" si="8"/>
        <v>215.38</v>
      </c>
      <c r="AI10" s="7">
        <f t="shared" si="9"/>
        <v>2184.62</v>
      </c>
    </row>
    <row r="11" spans="1:35" x14ac:dyDescent="0.25">
      <c r="A11" s="28"/>
      <c r="B11" s="22">
        <v>3</v>
      </c>
      <c r="C11" s="29">
        <f t="shared" si="10"/>
        <v>2692.3076923076924</v>
      </c>
      <c r="D11" s="30">
        <f t="shared" ref="D11:D12" si="21">D10+C10</f>
        <v>5384.6153846153848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70000</v>
      </c>
      <c r="N11" s="7">
        <f t="shared" si="14"/>
        <v>70000</v>
      </c>
      <c r="O11" s="7">
        <f t="shared" si="0"/>
        <v>70000</v>
      </c>
      <c r="P11" s="7">
        <f t="shared" si="15"/>
        <v>7600</v>
      </c>
      <c r="Q11" s="7">
        <f t="shared" si="1"/>
        <v>0</v>
      </c>
      <c r="R11" s="7">
        <f t="shared" si="2"/>
        <v>0</v>
      </c>
      <c r="S11" s="7">
        <f t="shared" si="16"/>
        <v>7600</v>
      </c>
      <c r="T11" s="7">
        <f t="shared" si="17"/>
        <v>584.61538461538476</v>
      </c>
      <c r="U11" s="7">
        <f t="shared" si="18"/>
        <v>0</v>
      </c>
      <c r="V11" s="7">
        <f t="shared" si="18"/>
        <v>0</v>
      </c>
      <c r="W11" s="7">
        <f t="shared" si="3"/>
        <v>584.61538461538476</v>
      </c>
      <c r="X11" s="8">
        <f t="shared" si="4"/>
        <v>292.30769230769238</v>
      </c>
      <c r="Y11" s="8">
        <f t="shared" si="5"/>
        <v>0</v>
      </c>
      <c r="Z11" s="8">
        <f t="shared" si="6"/>
        <v>0</v>
      </c>
      <c r="AA11" s="27">
        <f t="shared" si="7"/>
        <v>292.30769230769238</v>
      </c>
      <c r="AB11" s="7">
        <f t="shared" si="19"/>
        <v>292.30769230769238</v>
      </c>
      <c r="AC11" s="7">
        <f t="shared" si="19"/>
        <v>0</v>
      </c>
      <c r="AD11" s="7">
        <f t="shared" si="19"/>
        <v>0</v>
      </c>
      <c r="AE11" s="7">
        <f t="shared" si="20"/>
        <v>292.30769230769238</v>
      </c>
      <c r="AG11" s="7">
        <f t="shared" si="8"/>
        <v>215.38</v>
      </c>
      <c r="AI11" s="7">
        <f t="shared" si="9"/>
        <v>2184.62</v>
      </c>
    </row>
    <row r="12" spans="1:35" x14ac:dyDescent="0.25">
      <c r="A12" s="28"/>
      <c r="B12" s="22">
        <v>4</v>
      </c>
      <c r="C12" s="29">
        <f t="shared" si="10"/>
        <v>2692.3076923076924</v>
      </c>
      <c r="D12" s="30">
        <f t="shared" si="21"/>
        <v>8076.9230769230771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70000</v>
      </c>
      <c r="N12" s="7">
        <f t="shared" si="14"/>
        <v>70000</v>
      </c>
      <c r="O12" s="7">
        <f t="shared" si="0"/>
        <v>70000</v>
      </c>
      <c r="P12" s="7">
        <f t="shared" si="15"/>
        <v>7600</v>
      </c>
      <c r="Q12" s="7">
        <f t="shared" si="1"/>
        <v>0</v>
      </c>
      <c r="R12" s="7">
        <f t="shared" si="2"/>
        <v>0</v>
      </c>
      <c r="S12" s="7">
        <f t="shared" si="16"/>
        <v>7600</v>
      </c>
      <c r="T12" s="7">
        <f t="shared" si="17"/>
        <v>876.92307692307713</v>
      </c>
      <c r="U12" s="7">
        <f t="shared" si="18"/>
        <v>0</v>
      </c>
      <c r="V12" s="7">
        <f t="shared" si="18"/>
        <v>0</v>
      </c>
      <c r="W12" s="7">
        <f t="shared" si="3"/>
        <v>876.92307692307713</v>
      </c>
      <c r="X12" s="8">
        <f t="shared" si="4"/>
        <v>292.30769230769238</v>
      </c>
      <c r="Y12" s="8">
        <f t="shared" si="5"/>
        <v>0</v>
      </c>
      <c r="Z12" s="8">
        <f t="shared" si="6"/>
        <v>0</v>
      </c>
      <c r="AA12" s="27">
        <f t="shared" si="7"/>
        <v>292.30769230769238</v>
      </c>
      <c r="AB12" s="7">
        <f t="shared" si="19"/>
        <v>292.30769230769238</v>
      </c>
      <c r="AC12" s="7">
        <f t="shared" si="19"/>
        <v>0</v>
      </c>
      <c r="AD12" s="7">
        <f t="shared" si="19"/>
        <v>0</v>
      </c>
      <c r="AE12" s="7">
        <f t="shared" si="20"/>
        <v>292.30769230769238</v>
      </c>
      <c r="AG12" s="7">
        <f t="shared" si="8"/>
        <v>215.38</v>
      </c>
      <c r="AI12" s="7">
        <f t="shared" si="9"/>
        <v>2184.62</v>
      </c>
    </row>
    <row r="13" spans="1:35" x14ac:dyDescent="0.25">
      <c r="A13" s="28"/>
      <c r="B13" s="22">
        <v>5</v>
      </c>
      <c r="C13" s="29">
        <f t="shared" si="10"/>
        <v>2692.3076923076924</v>
      </c>
      <c r="D13" s="35">
        <f>D12+C12</f>
        <v>10769.23076923077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70000</v>
      </c>
      <c r="N13" s="7">
        <f t="shared" si="14"/>
        <v>70000</v>
      </c>
      <c r="O13" s="7">
        <f t="shared" si="0"/>
        <v>70000</v>
      </c>
      <c r="P13" s="7">
        <f t="shared" si="15"/>
        <v>7600</v>
      </c>
      <c r="Q13" s="7">
        <f t="shared" si="1"/>
        <v>0</v>
      </c>
      <c r="R13" s="7">
        <f t="shared" si="2"/>
        <v>0</v>
      </c>
      <c r="S13" s="7">
        <f t="shared" si="16"/>
        <v>7600</v>
      </c>
      <c r="T13" s="7">
        <f t="shared" si="17"/>
        <v>1169.2307692307695</v>
      </c>
      <c r="U13" s="7">
        <f t="shared" si="18"/>
        <v>0</v>
      </c>
      <c r="V13" s="7">
        <f t="shared" si="18"/>
        <v>0</v>
      </c>
      <c r="W13" s="7">
        <f t="shared" si="3"/>
        <v>1169.2307692307695</v>
      </c>
      <c r="X13" s="8">
        <f t="shared" si="4"/>
        <v>292.30769230769238</v>
      </c>
      <c r="Y13" s="8">
        <f t="shared" si="5"/>
        <v>0</v>
      </c>
      <c r="Z13" s="8">
        <f t="shared" si="6"/>
        <v>0</v>
      </c>
      <c r="AA13" s="27">
        <f t="shared" si="7"/>
        <v>292.30769230769238</v>
      </c>
      <c r="AB13" s="7">
        <f t="shared" si="19"/>
        <v>292.30769230769238</v>
      </c>
      <c r="AC13" s="7">
        <f t="shared" si="19"/>
        <v>0</v>
      </c>
      <c r="AD13" s="7">
        <f t="shared" si="19"/>
        <v>0</v>
      </c>
      <c r="AE13" s="7">
        <f t="shared" si="20"/>
        <v>292.30769230769238</v>
      </c>
      <c r="AG13" s="7">
        <f t="shared" si="8"/>
        <v>215.38</v>
      </c>
      <c r="AI13" s="7">
        <f t="shared" si="9"/>
        <v>2184.62</v>
      </c>
    </row>
    <row r="14" spans="1:35" x14ac:dyDescent="0.25">
      <c r="A14" s="28"/>
      <c r="B14" s="22">
        <v>6</v>
      </c>
      <c r="C14" s="29">
        <f t="shared" si="10"/>
        <v>2692.3076923076924</v>
      </c>
      <c r="D14" s="35">
        <f>D13+C13</f>
        <v>13461.538461538461</v>
      </c>
      <c r="E14" s="31"/>
      <c r="F14" s="31"/>
      <c r="G14" s="32">
        <f t="shared" si="11"/>
        <v>0</v>
      </c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70000</v>
      </c>
      <c r="N14" s="7">
        <f t="shared" si="14"/>
        <v>70000</v>
      </c>
      <c r="O14" s="7">
        <f t="shared" si="0"/>
        <v>70000</v>
      </c>
      <c r="P14" s="7">
        <f t="shared" si="15"/>
        <v>7600</v>
      </c>
      <c r="Q14" s="7">
        <f t="shared" si="1"/>
        <v>0</v>
      </c>
      <c r="R14" s="7">
        <f t="shared" si="2"/>
        <v>0</v>
      </c>
      <c r="S14" s="7">
        <f t="shared" si="16"/>
        <v>7600</v>
      </c>
      <c r="T14" s="7">
        <f t="shared" si="17"/>
        <v>1461.5384615384619</v>
      </c>
      <c r="U14" s="7">
        <f t="shared" si="18"/>
        <v>0</v>
      </c>
      <c r="V14" s="7">
        <f t="shared" si="18"/>
        <v>0</v>
      </c>
      <c r="W14" s="7">
        <f t="shared" si="3"/>
        <v>1461.5384615384619</v>
      </c>
      <c r="X14" s="8">
        <f t="shared" si="4"/>
        <v>292.30769230769147</v>
      </c>
      <c r="Y14" s="8">
        <f t="shared" si="5"/>
        <v>0</v>
      </c>
      <c r="Z14" s="8">
        <f t="shared" si="6"/>
        <v>0</v>
      </c>
      <c r="AA14" s="27">
        <f t="shared" si="7"/>
        <v>292.30769230769147</v>
      </c>
      <c r="AB14" s="7">
        <f t="shared" si="19"/>
        <v>292.30769230769147</v>
      </c>
      <c r="AC14" s="7">
        <f t="shared" si="19"/>
        <v>0</v>
      </c>
      <c r="AD14" s="7">
        <f t="shared" si="19"/>
        <v>0</v>
      </c>
      <c r="AE14" s="7">
        <f t="shared" si="20"/>
        <v>292.30769230769147</v>
      </c>
      <c r="AG14" s="7">
        <f t="shared" si="8"/>
        <v>215.38</v>
      </c>
      <c r="AI14" s="7">
        <f t="shared" si="9"/>
        <v>2184.6200000000008</v>
      </c>
    </row>
    <row r="15" spans="1:35" x14ac:dyDescent="0.25">
      <c r="A15" s="28"/>
      <c r="B15" s="22">
        <v>7</v>
      </c>
      <c r="C15" s="29">
        <f t="shared" si="10"/>
        <v>2692.3076923076924</v>
      </c>
      <c r="D15" s="35">
        <f>D14+C14</f>
        <v>16153.846153846152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70000</v>
      </c>
      <c r="N15" s="7">
        <f t="shared" si="14"/>
        <v>70000</v>
      </c>
      <c r="O15" s="7">
        <f t="shared" si="0"/>
        <v>70000</v>
      </c>
      <c r="P15" s="7">
        <f t="shared" si="15"/>
        <v>7600</v>
      </c>
      <c r="Q15" s="7">
        <f t="shared" si="1"/>
        <v>0</v>
      </c>
      <c r="R15" s="7">
        <f t="shared" si="2"/>
        <v>0</v>
      </c>
      <c r="S15" s="7">
        <f t="shared" si="16"/>
        <v>7600</v>
      </c>
      <c r="T15" s="7">
        <f t="shared" si="17"/>
        <v>1753.8461538461534</v>
      </c>
      <c r="U15" s="7">
        <f t="shared" si="18"/>
        <v>0</v>
      </c>
      <c r="V15" s="7">
        <f t="shared" si="18"/>
        <v>0</v>
      </c>
      <c r="W15" s="7">
        <f t="shared" si="3"/>
        <v>1753.8461538461534</v>
      </c>
      <c r="X15" s="8">
        <f t="shared" si="4"/>
        <v>292.30769230769329</v>
      </c>
      <c r="Y15" s="8">
        <f t="shared" si="5"/>
        <v>0</v>
      </c>
      <c r="Z15" s="8">
        <f t="shared" si="6"/>
        <v>0</v>
      </c>
      <c r="AA15" s="27">
        <f t="shared" si="7"/>
        <v>292.30769230769329</v>
      </c>
      <c r="AB15" s="7">
        <f t="shared" si="19"/>
        <v>292.30769230769329</v>
      </c>
      <c r="AC15" s="7">
        <f t="shared" si="19"/>
        <v>0</v>
      </c>
      <c r="AD15" s="7">
        <f t="shared" si="19"/>
        <v>0</v>
      </c>
      <c r="AE15" s="7">
        <f t="shared" si="20"/>
        <v>292.30769230769329</v>
      </c>
      <c r="AG15" s="7">
        <f t="shared" si="8"/>
        <v>215.38</v>
      </c>
      <c r="AI15" s="7">
        <f t="shared" si="9"/>
        <v>2184.619999999999</v>
      </c>
    </row>
    <row r="16" spans="1:35" x14ac:dyDescent="0.25">
      <c r="A16" s="28"/>
      <c r="B16" s="22">
        <v>8</v>
      </c>
      <c r="C16" s="29">
        <f t="shared" si="10"/>
        <v>2692.3076923076924</v>
      </c>
      <c r="D16" s="35">
        <f>D15+C15</f>
        <v>18846.153846153844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70000</v>
      </c>
      <c r="N16" s="7">
        <f t="shared" si="14"/>
        <v>70000</v>
      </c>
      <c r="O16" s="7">
        <f t="shared" si="0"/>
        <v>70000</v>
      </c>
      <c r="P16" s="7">
        <f t="shared" si="15"/>
        <v>7600</v>
      </c>
      <c r="Q16" s="7">
        <f t="shared" si="1"/>
        <v>0</v>
      </c>
      <c r="R16" s="7">
        <f t="shared" si="2"/>
        <v>0</v>
      </c>
      <c r="S16" s="7">
        <f t="shared" si="16"/>
        <v>7600</v>
      </c>
      <c r="T16" s="7">
        <f t="shared" si="17"/>
        <v>2046.1538461538466</v>
      </c>
      <c r="U16" s="7">
        <f t="shared" si="18"/>
        <v>0</v>
      </c>
      <c r="V16" s="7">
        <f t="shared" si="18"/>
        <v>0</v>
      </c>
      <c r="W16" s="7">
        <f t="shared" si="3"/>
        <v>2046.1538461538466</v>
      </c>
      <c r="X16" s="8">
        <f t="shared" si="4"/>
        <v>292.30769230769147</v>
      </c>
      <c r="Y16" s="8">
        <f t="shared" si="5"/>
        <v>0</v>
      </c>
      <c r="Z16" s="8">
        <f t="shared" si="6"/>
        <v>0</v>
      </c>
      <c r="AA16" s="27">
        <f t="shared" si="7"/>
        <v>292.30769230769147</v>
      </c>
      <c r="AB16" s="7">
        <f t="shared" si="19"/>
        <v>292.30769230769147</v>
      </c>
      <c r="AC16" s="7">
        <f t="shared" si="19"/>
        <v>0</v>
      </c>
      <c r="AD16" s="7">
        <f t="shared" si="19"/>
        <v>0</v>
      </c>
      <c r="AE16" s="7">
        <f t="shared" si="20"/>
        <v>292.30769230769147</v>
      </c>
      <c r="AG16" s="7">
        <f t="shared" si="8"/>
        <v>215.38</v>
      </c>
      <c r="AI16" s="7">
        <f t="shared" si="9"/>
        <v>2184.6200000000008</v>
      </c>
    </row>
    <row r="17" spans="1:35" x14ac:dyDescent="0.25">
      <c r="A17" s="28"/>
      <c r="B17" s="22">
        <v>9</v>
      </c>
      <c r="C17" s="29">
        <f t="shared" si="10"/>
        <v>2692.3076923076924</v>
      </c>
      <c r="D17" s="35">
        <f t="shared" ref="D17:D34" si="25">D16+C16</f>
        <v>21538.461538461535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70000</v>
      </c>
      <c r="N17" s="7">
        <f t="shared" si="14"/>
        <v>70000</v>
      </c>
      <c r="O17" s="7">
        <f t="shared" si="0"/>
        <v>70000</v>
      </c>
      <c r="P17" s="7">
        <f t="shared" si="15"/>
        <v>7600</v>
      </c>
      <c r="Q17" s="7">
        <f t="shared" si="1"/>
        <v>0</v>
      </c>
      <c r="R17" s="7">
        <f t="shared" si="2"/>
        <v>0</v>
      </c>
      <c r="S17" s="7">
        <f t="shared" si="16"/>
        <v>7600</v>
      </c>
      <c r="T17" s="7">
        <f t="shared" si="17"/>
        <v>2338.4615384615381</v>
      </c>
      <c r="U17" s="7">
        <f t="shared" si="18"/>
        <v>0</v>
      </c>
      <c r="V17" s="7">
        <f t="shared" si="18"/>
        <v>0</v>
      </c>
      <c r="W17" s="7">
        <f t="shared" si="3"/>
        <v>2338.4615384615381</v>
      </c>
      <c r="X17" s="8">
        <f t="shared" si="4"/>
        <v>292.30769230769329</v>
      </c>
      <c r="Y17" s="8">
        <f t="shared" si="5"/>
        <v>0</v>
      </c>
      <c r="Z17" s="8">
        <f t="shared" si="6"/>
        <v>0</v>
      </c>
      <c r="AA17" s="27">
        <f t="shared" si="7"/>
        <v>292.30769230769329</v>
      </c>
      <c r="AB17" s="7">
        <f t="shared" si="19"/>
        <v>292.30769230769329</v>
      </c>
      <c r="AC17" s="7">
        <f t="shared" si="19"/>
        <v>0</v>
      </c>
      <c r="AD17" s="7">
        <f t="shared" si="19"/>
        <v>0</v>
      </c>
      <c r="AE17" s="7">
        <f t="shared" si="20"/>
        <v>292.30769230769329</v>
      </c>
      <c r="AG17" s="7">
        <f t="shared" si="8"/>
        <v>215.38</v>
      </c>
      <c r="AI17" s="7">
        <f t="shared" si="9"/>
        <v>2184.619999999999</v>
      </c>
    </row>
    <row r="18" spans="1:35" x14ac:dyDescent="0.25">
      <c r="A18" s="28"/>
      <c r="B18" s="22">
        <v>10</v>
      </c>
      <c r="C18" s="29">
        <f t="shared" si="10"/>
        <v>2692.3076923076924</v>
      </c>
      <c r="D18" s="35">
        <f t="shared" si="25"/>
        <v>24230.769230769227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70000</v>
      </c>
      <c r="N18" s="7">
        <f t="shared" si="14"/>
        <v>70000</v>
      </c>
      <c r="O18" s="7">
        <f t="shared" si="0"/>
        <v>70000</v>
      </c>
      <c r="P18" s="7">
        <f t="shared" si="15"/>
        <v>7600</v>
      </c>
      <c r="Q18" s="7">
        <f t="shared" si="1"/>
        <v>0</v>
      </c>
      <c r="R18" s="7">
        <f t="shared" si="2"/>
        <v>0</v>
      </c>
      <c r="S18" s="7">
        <f t="shared" si="16"/>
        <v>7600</v>
      </c>
      <c r="T18" s="7">
        <f t="shared" si="17"/>
        <v>2630.7692307692314</v>
      </c>
      <c r="U18" s="7">
        <f t="shared" si="18"/>
        <v>0</v>
      </c>
      <c r="V18" s="7">
        <f t="shared" si="18"/>
        <v>0</v>
      </c>
      <c r="W18" s="7">
        <f t="shared" si="3"/>
        <v>2630.7692307692314</v>
      </c>
      <c r="X18" s="8">
        <f t="shared" si="4"/>
        <v>292.30769230769147</v>
      </c>
      <c r="Y18" s="8">
        <f t="shared" si="5"/>
        <v>0</v>
      </c>
      <c r="Z18" s="8">
        <f t="shared" si="6"/>
        <v>0</v>
      </c>
      <c r="AA18" s="27">
        <f t="shared" si="7"/>
        <v>292.30769230769147</v>
      </c>
      <c r="AB18" s="7">
        <f t="shared" si="19"/>
        <v>292.30769230769147</v>
      </c>
      <c r="AC18" s="7">
        <f t="shared" si="19"/>
        <v>0</v>
      </c>
      <c r="AD18" s="7">
        <f t="shared" si="19"/>
        <v>0</v>
      </c>
      <c r="AE18" s="7">
        <f t="shared" si="20"/>
        <v>292.30769230769147</v>
      </c>
      <c r="AG18" s="7">
        <f t="shared" si="8"/>
        <v>215.38</v>
      </c>
      <c r="AI18" s="7">
        <f t="shared" si="9"/>
        <v>2184.6200000000008</v>
      </c>
    </row>
    <row r="19" spans="1:35" s="21" customFormat="1" x14ac:dyDescent="0.25">
      <c r="A19" s="28"/>
      <c r="B19" s="22">
        <v>11</v>
      </c>
      <c r="C19" s="29">
        <f t="shared" si="10"/>
        <v>2692.3076923076924</v>
      </c>
      <c r="D19" s="35">
        <f t="shared" si="25"/>
        <v>26923.076923076918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70000</v>
      </c>
      <c r="N19" s="34">
        <f t="shared" si="14"/>
        <v>70000</v>
      </c>
      <c r="O19" s="7">
        <f t="shared" si="0"/>
        <v>70000</v>
      </c>
      <c r="P19" s="7">
        <f t="shared" si="15"/>
        <v>7600</v>
      </c>
      <c r="Q19" s="7">
        <f t="shared" si="1"/>
        <v>0</v>
      </c>
      <c r="R19" s="7">
        <f t="shared" si="2"/>
        <v>0</v>
      </c>
      <c r="S19" s="7">
        <f t="shared" si="16"/>
        <v>7600</v>
      </c>
      <c r="T19" s="34">
        <f t="shared" si="17"/>
        <v>2923.0769230769229</v>
      </c>
      <c r="U19" s="34">
        <f t="shared" si="18"/>
        <v>0</v>
      </c>
      <c r="V19" s="7">
        <f t="shared" si="18"/>
        <v>0</v>
      </c>
      <c r="W19" s="34">
        <f t="shared" si="3"/>
        <v>2923.0769230769229</v>
      </c>
      <c r="X19" s="8">
        <f t="shared" si="4"/>
        <v>292.30769230769329</v>
      </c>
      <c r="Y19" s="36">
        <f t="shared" si="5"/>
        <v>0</v>
      </c>
      <c r="Z19" s="8">
        <f t="shared" si="6"/>
        <v>0</v>
      </c>
      <c r="AA19" s="27">
        <f t="shared" si="7"/>
        <v>292.30769230769329</v>
      </c>
      <c r="AB19" s="34">
        <f t="shared" si="19"/>
        <v>292.30769230769329</v>
      </c>
      <c r="AC19" s="34">
        <f t="shared" si="19"/>
        <v>0</v>
      </c>
      <c r="AD19" s="7">
        <f t="shared" si="19"/>
        <v>0</v>
      </c>
      <c r="AE19" s="7">
        <f t="shared" si="20"/>
        <v>292.30769230769329</v>
      </c>
      <c r="AG19" s="34">
        <f t="shared" si="8"/>
        <v>215.38</v>
      </c>
      <c r="AH19" s="34"/>
      <c r="AI19" s="7">
        <f t="shared" si="9"/>
        <v>2184.619999999999</v>
      </c>
    </row>
    <row r="20" spans="1:35" x14ac:dyDescent="0.25">
      <c r="A20" s="28"/>
      <c r="B20" s="22">
        <v>12</v>
      </c>
      <c r="C20" s="29">
        <f t="shared" si="10"/>
        <v>2692.3076923076924</v>
      </c>
      <c r="D20" s="35">
        <f t="shared" si="25"/>
        <v>29615.38461538461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70000</v>
      </c>
      <c r="N20" s="7">
        <f t="shared" si="14"/>
        <v>70000</v>
      </c>
      <c r="O20" s="7">
        <f t="shared" si="0"/>
        <v>70000</v>
      </c>
      <c r="P20" s="7">
        <f t="shared" si="15"/>
        <v>7600</v>
      </c>
      <c r="Q20" s="7">
        <f t="shared" si="1"/>
        <v>0</v>
      </c>
      <c r="R20" s="7">
        <f t="shared" si="2"/>
        <v>0</v>
      </c>
      <c r="S20" s="7">
        <f t="shared" si="16"/>
        <v>7600</v>
      </c>
      <c r="T20" s="7">
        <f t="shared" si="17"/>
        <v>3215.3846153846162</v>
      </c>
      <c r="U20" s="7">
        <f t="shared" si="18"/>
        <v>0</v>
      </c>
      <c r="V20" s="7">
        <f t="shared" si="18"/>
        <v>0</v>
      </c>
      <c r="W20" s="7">
        <f t="shared" si="3"/>
        <v>3215.3846153846162</v>
      </c>
      <c r="X20" s="8">
        <f t="shared" si="4"/>
        <v>292.30769230769147</v>
      </c>
      <c r="Y20" s="8">
        <f t="shared" si="5"/>
        <v>0</v>
      </c>
      <c r="Z20" s="8">
        <f t="shared" si="6"/>
        <v>0</v>
      </c>
      <c r="AA20" s="27">
        <f t="shared" si="7"/>
        <v>292.30769230769147</v>
      </c>
      <c r="AB20" s="7">
        <f t="shared" si="19"/>
        <v>292.30769230769147</v>
      </c>
      <c r="AC20" s="7">
        <f t="shared" si="19"/>
        <v>0</v>
      </c>
      <c r="AD20" s="7">
        <f t="shared" si="19"/>
        <v>0</v>
      </c>
      <c r="AE20" s="7">
        <f t="shared" si="20"/>
        <v>292.30769230769147</v>
      </c>
      <c r="AG20" s="7">
        <f t="shared" si="8"/>
        <v>215.38</v>
      </c>
      <c r="AI20" s="7">
        <f t="shared" si="9"/>
        <v>2184.6200000000008</v>
      </c>
    </row>
    <row r="21" spans="1:35" x14ac:dyDescent="0.25">
      <c r="A21" s="28"/>
      <c r="B21" s="22">
        <v>13</v>
      </c>
      <c r="C21" s="29">
        <f>45000/26</f>
        <v>1730.7692307692307</v>
      </c>
      <c r="D21" s="35">
        <f t="shared" si="25"/>
        <v>32307.692307692301</v>
      </c>
      <c r="E21" s="31"/>
      <c r="F21" s="31"/>
      <c r="G21" s="32">
        <f t="shared" si="11"/>
        <v>0</v>
      </c>
      <c r="H21" s="33"/>
      <c r="I21" s="30">
        <f t="shared" si="24"/>
        <v>0</v>
      </c>
      <c r="J21" s="30">
        <f t="shared" si="12"/>
        <v>0</v>
      </c>
      <c r="K21" s="21">
        <f t="shared" si="22"/>
        <v>26</v>
      </c>
      <c r="L21" s="34">
        <f t="shared" si="23"/>
        <v>13</v>
      </c>
      <c r="M21" s="34">
        <f t="shared" si="13"/>
        <v>56538.461538461532</v>
      </c>
      <c r="N21" s="7">
        <f t="shared" si="14"/>
        <v>56538.461538461532</v>
      </c>
      <c r="O21" s="7">
        <f t="shared" si="0"/>
        <v>56538.461538461532</v>
      </c>
      <c r="P21" s="7">
        <f t="shared" si="15"/>
        <v>4907.6923076923067</v>
      </c>
      <c r="Q21" s="7">
        <f t="shared" si="1"/>
        <v>0</v>
      </c>
      <c r="R21" s="7">
        <f t="shared" si="2"/>
        <v>0</v>
      </c>
      <c r="S21" s="7">
        <f t="shared" si="16"/>
        <v>4907.6923076923067</v>
      </c>
      <c r="T21" s="7">
        <f t="shared" si="17"/>
        <v>3507.6923076923076</v>
      </c>
      <c r="U21" s="7">
        <f t="shared" si="18"/>
        <v>0</v>
      </c>
      <c r="V21" s="7">
        <f t="shared" si="18"/>
        <v>0</v>
      </c>
      <c r="W21" s="7">
        <f t="shared" si="3"/>
        <v>3507.6923076923076</v>
      </c>
      <c r="X21" s="8">
        <f t="shared" si="4"/>
        <v>-1053.8461538461543</v>
      </c>
      <c r="Y21" s="8">
        <f t="shared" si="5"/>
        <v>0</v>
      </c>
      <c r="Z21" s="8">
        <f t="shared" si="6"/>
        <v>0</v>
      </c>
      <c r="AA21" s="27">
        <f t="shared" si="7"/>
        <v>-1053.8461538461543</v>
      </c>
      <c r="AB21" s="7">
        <f t="shared" si="19"/>
        <v>0</v>
      </c>
      <c r="AC21" s="7">
        <f t="shared" si="19"/>
        <v>0</v>
      </c>
      <c r="AD21" s="7">
        <f t="shared" si="19"/>
        <v>0</v>
      </c>
      <c r="AE21" s="7">
        <f t="shared" si="20"/>
        <v>0</v>
      </c>
      <c r="AG21" s="7">
        <f t="shared" si="8"/>
        <v>138.46</v>
      </c>
      <c r="AI21" s="7">
        <f t="shared" si="9"/>
        <v>1592.3092307692307</v>
      </c>
    </row>
    <row r="22" spans="1:35" x14ac:dyDescent="0.25">
      <c r="A22" s="28"/>
      <c r="B22" s="22">
        <v>14</v>
      </c>
      <c r="C22" s="29">
        <f t="shared" ref="C22:C34" si="26">45000/26</f>
        <v>1730.7692307692307</v>
      </c>
      <c r="D22" s="35">
        <f t="shared" si="25"/>
        <v>34038.461538461532</v>
      </c>
      <c r="E22" s="33"/>
      <c r="F22" s="31"/>
      <c r="G22" s="32">
        <f t="shared" si="11"/>
        <v>0</v>
      </c>
      <c r="H22" s="33"/>
      <c r="I22" s="30">
        <f t="shared" si="24"/>
        <v>0</v>
      </c>
      <c r="J22" s="30">
        <f t="shared" si="12"/>
        <v>0</v>
      </c>
      <c r="K22" s="21">
        <f t="shared" si="22"/>
        <v>26</v>
      </c>
      <c r="L22" s="34">
        <f t="shared" si="23"/>
        <v>14</v>
      </c>
      <c r="M22" s="34">
        <f t="shared" si="13"/>
        <v>56538.461538461532</v>
      </c>
      <c r="N22" s="7">
        <f t="shared" si="14"/>
        <v>56538.461538461532</v>
      </c>
      <c r="O22" s="7">
        <f t="shared" si="0"/>
        <v>56538.461538461532</v>
      </c>
      <c r="P22" s="7">
        <f t="shared" si="15"/>
        <v>4907.6923076923067</v>
      </c>
      <c r="Q22" s="7">
        <f t="shared" si="1"/>
        <v>0</v>
      </c>
      <c r="R22" s="7">
        <f t="shared" si="2"/>
        <v>0</v>
      </c>
      <c r="S22" s="7">
        <f t="shared" si="16"/>
        <v>4907.6923076923067</v>
      </c>
      <c r="T22" s="7">
        <f t="shared" si="17"/>
        <v>3507.6923076923076</v>
      </c>
      <c r="U22" s="7">
        <f t="shared" si="18"/>
        <v>0</v>
      </c>
      <c r="V22" s="7">
        <f t="shared" si="18"/>
        <v>0</v>
      </c>
      <c r="W22" s="7">
        <f t="shared" si="3"/>
        <v>3507.6923076923076</v>
      </c>
      <c r="X22" s="8">
        <f t="shared" si="4"/>
        <v>-865.08875739645009</v>
      </c>
      <c r="Y22" s="8">
        <f t="shared" si="5"/>
        <v>0</v>
      </c>
      <c r="Z22" s="8">
        <f t="shared" si="6"/>
        <v>0</v>
      </c>
      <c r="AA22" s="27">
        <f t="shared" si="7"/>
        <v>-865.08875739645009</v>
      </c>
      <c r="AB22" s="7">
        <f t="shared" si="19"/>
        <v>0</v>
      </c>
      <c r="AC22" s="7">
        <f t="shared" si="19"/>
        <v>0</v>
      </c>
      <c r="AD22" s="7">
        <f t="shared" si="19"/>
        <v>0</v>
      </c>
      <c r="AE22" s="7">
        <f t="shared" si="20"/>
        <v>0</v>
      </c>
      <c r="AG22" s="7">
        <f t="shared" si="8"/>
        <v>138.46</v>
      </c>
      <c r="AI22" s="7">
        <f t="shared" si="9"/>
        <v>1592.3092307692307</v>
      </c>
    </row>
    <row r="23" spans="1:35" x14ac:dyDescent="0.25">
      <c r="A23" s="28"/>
      <c r="B23" s="22">
        <v>15</v>
      </c>
      <c r="C23" s="29">
        <f t="shared" si="26"/>
        <v>1730.7692307692307</v>
      </c>
      <c r="D23" s="35">
        <f t="shared" si="25"/>
        <v>35769.230769230766</v>
      </c>
      <c r="E23" s="31"/>
      <c r="F23" s="31"/>
      <c r="G23" s="32">
        <f t="shared" si="11"/>
        <v>0</v>
      </c>
      <c r="H23" s="33"/>
      <c r="I23" s="30">
        <f t="shared" si="24"/>
        <v>0</v>
      </c>
      <c r="J23" s="30">
        <f t="shared" si="12"/>
        <v>0</v>
      </c>
      <c r="K23" s="21">
        <f t="shared" si="22"/>
        <v>26</v>
      </c>
      <c r="L23" s="34">
        <f t="shared" si="23"/>
        <v>15</v>
      </c>
      <c r="M23" s="34">
        <f t="shared" si="13"/>
        <v>56538.461538461532</v>
      </c>
      <c r="N23" s="7">
        <f t="shared" si="14"/>
        <v>56538.461538461532</v>
      </c>
      <c r="O23" s="7">
        <f t="shared" si="0"/>
        <v>56538.461538461532</v>
      </c>
      <c r="P23" s="7">
        <f t="shared" si="15"/>
        <v>4907.6923076923067</v>
      </c>
      <c r="Q23" s="7">
        <f t="shared" si="1"/>
        <v>0</v>
      </c>
      <c r="R23" s="7">
        <f t="shared" si="2"/>
        <v>0</v>
      </c>
      <c r="S23" s="7">
        <f t="shared" si="16"/>
        <v>4907.6923076923067</v>
      </c>
      <c r="T23" s="7">
        <f t="shared" si="17"/>
        <v>3507.6923076923076</v>
      </c>
      <c r="U23" s="7">
        <f t="shared" si="18"/>
        <v>0</v>
      </c>
      <c r="V23" s="7">
        <f t="shared" si="18"/>
        <v>0</v>
      </c>
      <c r="W23" s="7">
        <f t="shared" si="3"/>
        <v>3507.6923076923076</v>
      </c>
      <c r="X23" s="8">
        <f t="shared" si="4"/>
        <v>-676.33136094674592</v>
      </c>
      <c r="Y23" s="8">
        <f t="shared" si="5"/>
        <v>0</v>
      </c>
      <c r="Z23" s="8">
        <f t="shared" si="6"/>
        <v>0</v>
      </c>
      <c r="AA23" s="27">
        <f t="shared" si="7"/>
        <v>-676.33136094674592</v>
      </c>
      <c r="AB23" s="7">
        <f t="shared" si="19"/>
        <v>0</v>
      </c>
      <c r="AC23" s="7">
        <f t="shared" si="19"/>
        <v>0</v>
      </c>
      <c r="AD23" s="7">
        <f t="shared" si="19"/>
        <v>0</v>
      </c>
      <c r="AE23" s="7">
        <f t="shared" si="20"/>
        <v>0</v>
      </c>
      <c r="AG23" s="7">
        <f t="shared" si="8"/>
        <v>138.46</v>
      </c>
      <c r="AI23" s="7">
        <f t="shared" si="9"/>
        <v>1592.3092307692307</v>
      </c>
    </row>
    <row r="24" spans="1:35" x14ac:dyDescent="0.25">
      <c r="A24" s="28"/>
      <c r="B24" s="22">
        <v>16</v>
      </c>
      <c r="C24" s="29">
        <f t="shared" si="26"/>
        <v>1730.7692307692307</v>
      </c>
      <c r="D24" s="35">
        <f t="shared" si="25"/>
        <v>37500</v>
      </c>
      <c r="E24" s="31"/>
      <c r="F24" s="31"/>
      <c r="G24" s="32">
        <f t="shared" si="11"/>
        <v>0</v>
      </c>
      <c r="H24" s="33"/>
      <c r="I24" s="30">
        <f t="shared" si="24"/>
        <v>0</v>
      </c>
      <c r="J24" s="30">
        <f t="shared" si="12"/>
        <v>0</v>
      </c>
      <c r="K24" s="21">
        <f t="shared" si="22"/>
        <v>26</v>
      </c>
      <c r="L24" s="34">
        <f t="shared" si="23"/>
        <v>16</v>
      </c>
      <c r="M24" s="34">
        <f t="shared" si="13"/>
        <v>56538.461538461539</v>
      </c>
      <c r="N24" s="7">
        <f t="shared" si="14"/>
        <v>56538.461538461539</v>
      </c>
      <c r="O24" s="7">
        <f t="shared" si="0"/>
        <v>56538.461538461539</v>
      </c>
      <c r="P24" s="7">
        <f t="shared" si="15"/>
        <v>4907.6923076923076</v>
      </c>
      <c r="Q24" s="7">
        <f t="shared" si="1"/>
        <v>0</v>
      </c>
      <c r="R24" s="7">
        <f t="shared" si="2"/>
        <v>0</v>
      </c>
      <c r="S24" s="7">
        <f t="shared" si="16"/>
        <v>4907.6923076923076</v>
      </c>
      <c r="T24" s="7">
        <f t="shared" si="17"/>
        <v>3507.6923076923076</v>
      </c>
      <c r="U24" s="7">
        <f t="shared" si="18"/>
        <v>0</v>
      </c>
      <c r="V24" s="7">
        <f t="shared" si="18"/>
        <v>0</v>
      </c>
      <c r="W24" s="7">
        <f t="shared" si="3"/>
        <v>3507.6923076923076</v>
      </c>
      <c r="X24" s="8">
        <f t="shared" si="4"/>
        <v>-487.57396449704083</v>
      </c>
      <c r="Y24" s="8">
        <f t="shared" si="5"/>
        <v>0</v>
      </c>
      <c r="Z24" s="8">
        <f t="shared" si="6"/>
        <v>0</v>
      </c>
      <c r="AA24" s="27">
        <f t="shared" si="7"/>
        <v>-487.57396449704083</v>
      </c>
      <c r="AB24" s="7">
        <f t="shared" si="19"/>
        <v>0</v>
      </c>
      <c r="AC24" s="7">
        <f t="shared" si="19"/>
        <v>0</v>
      </c>
      <c r="AD24" s="7">
        <f t="shared" si="19"/>
        <v>0</v>
      </c>
      <c r="AE24" s="7">
        <f t="shared" si="20"/>
        <v>0</v>
      </c>
      <c r="AG24" s="7">
        <f t="shared" si="8"/>
        <v>138.46</v>
      </c>
      <c r="AI24" s="7">
        <f t="shared" si="9"/>
        <v>1592.3092307692307</v>
      </c>
    </row>
    <row r="25" spans="1:35" x14ac:dyDescent="0.25">
      <c r="A25" s="28"/>
      <c r="B25" s="22">
        <v>17</v>
      </c>
      <c r="C25" s="29">
        <f t="shared" si="26"/>
        <v>1730.7692307692307</v>
      </c>
      <c r="D25" s="35">
        <f t="shared" si="25"/>
        <v>39230.769230769234</v>
      </c>
      <c r="E25" s="31"/>
      <c r="F25" s="31"/>
      <c r="G25" s="32">
        <f t="shared" si="11"/>
        <v>0</v>
      </c>
      <c r="H25" s="33"/>
      <c r="I25" s="30">
        <f t="shared" si="24"/>
        <v>0</v>
      </c>
      <c r="J25" s="30">
        <f t="shared" si="12"/>
        <v>0</v>
      </c>
      <c r="K25" s="21">
        <f t="shared" si="22"/>
        <v>26</v>
      </c>
      <c r="L25" s="34">
        <f t="shared" si="23"/>
        <v>17</v>
      </c>
      <c r="M25" s="34">
        <f t="shared" si="13"/>
        <v>56538.461538461546</v>
      </c>
      <c r="N25" s="7">
        <f t="shared" si="14"/>
        <v>56538.461538461546</v>
      </c>
      <c r="O25" s="7">
        <f t="shared" si="0"/>
        <v>56538.461538461546</v>
      </c>
      <c r="P25" s="7">
        <f t="shared" si="15"/>
        <v>4907.6923076923094</v>
      </c>
      <c r="Q25" s="7">
        <f t="shared" si="1"/>
        <v>0</v>
      </c>
      <c r="R25" s="7">
        <f t="shared" si="2"/>
        <v>0</v>
      </c>
      <c r="S25" s="7">
        <f t="shared" si="16"/>
        <v>4907.6923076923094</v>
      </c>
      <c r="T25" s="7">
        <f t="shared" si="17"/>
        <v>3507.6923076923076</v>
      </c>
      <c r="U25" s="7">
        <f t="shared" si="18"/>
        <v>0</v>
      </c>
      <c r="V25" s="7">
        <f t="shared" si="18"/>
        <v>0</v>
      </c>
      <c r="W25" s="7">
        <f t="shared" si="3"/>
        <v>3507.6923076923076</v>
      </c>
      <c r="X25" s="8">
        <f t="shared" si="4"/>
        <v>-298.81656804733666</v>
      </c>
      <c r="Y25" s="8">
        <f t="shared" si="5"/>
        <v>0</v>
      </c>
      <c r="Z25" s="8">
        <f t="shared" si="6"/>
        <v>0</v>
      </c>
      <c r="AA25" s="27">
        <f t="shared" si="7"/>
        <v>-298.81656804733666</v>
      </c>
      <c r="AB25" s="7">
        <f t="shared" si="19"/>
        <v>0</v>
      </c>
      <c r="AC25" s="7">
        <f t="shared" si="19"/>
        <v>0</v>
      </c>
      <c r="AD25" s="7">
        <f t="shared" si="19"/>
        <v>0</v>
      </c>
      <c r="AE25" s="7">
        <f t="shared" si="20"/>
        <v>0</v>
      </c>
      <c r="AG25" s="7">
        <f t="shared" si="8"/>
        <v>138.46</v>
      </c>
      <c r="AI25" s="7">
        <f t="shared" si="9"/>
        <v>1592.3092307692307</v>
      </c>
    </row>
    <row r="26" spans="1:35" x14ac:dyDescent="0.25">
      <c r="A26" s="28"/>
      <c r="B26" s="22">
        <v>18</v>
      </c>
      <c r="C26" s="29">
        <f t="shared" si="26"/>
        <v>1730.7692307692307</v>
      </c>
      <c r="D26" s="35">
        <f t="shared" si="25"/>
        <v>40961.538461538468</v>
      </c>
      <c r="E26" s="31"/>
      <c r="F26" s="31"/>
      <c r="G26" s="32">
        <f t="shared" si="11"/>
        <v>0</v>
      </c>
      <c r="H26" s="33"/>
      <c r="I26" s="30">
        <f t="shared" si="24"/>
        <v>0</v>
      </c>
      <c r="J26" s="30">
        <f t="shared" si="12"/>
        <v>0</v>
      </c>
      <c r="K26" s="21">
        <f t="shared" si="22"/>
        <v>26</v>
      </c>
      <c r="L26" s="34">
        <f t="shared" si="23"/>
        <v>18</v>
      </c>
      <c r="M26" s="34">
        <f t="shared" si="13"/>
        <v>56538.461538461546</v>
      </c>
      <c r="N26" s="7">
        <f t="shared" si="14"/>
        <v>56538.461538461546</v>
      </c>
      <c r="O26" s="7">
        <f t="shared" si="0"/>
        <v>56538.461538461546</v>
      </c>
      <c r="P26" s="7">
        <f t="shared" si="15"/>
        <v>4907.6923076923094</v>
      </c>
      <c r="Q26" s="7">
        <f t="shared" si="1"/>
        <v>0</v>
      </c>
      <c r="R26" s="7">
        <f t="shared" si="2"/>
        <v>0</v>
      </c>
      <c r="S26" s="7">
        <f t="shared" si="16"/>
        <v>4907.6923076923094</v>
      </c>
      <c r="T26" s="7">
        <f t="shared" si="17"/>
        <v>3507.6923076923076</v>
      </c>
      <c r="U26" s="7">
        <f t="shared" ref="U26:V34" si="27">+U25+AC25</f>
        <v>0</v>
      </c>
      <c r="V26" s="7">
        <f t="shared" si="27"/>
        <v>0</v>
      </c>
      <c r="W26" s="7">
        <f t="shared" si="3"/>
        <v>3507.6923076923076</v>
      </c>
      <c r="X26" s="8">
        <f t="shared" si="4"/>
        <v>-110.05917159763248</v>
      </c>
      <c r="Y26" s="8">
        <f t="shared" si="5"/>
        <v>0</v>
      </c>
      <c r="Z26" s="8">
        <f t="shared" si="6"/>
        <v>0</v>
      </c>
      <c r="AA26" s="27">
        <f t="shared" si="7"/>
        <v>-110.05917159763248</v>
      </c>
      <c r="AB26" s="7">
        <f t="shared" si="19"/>
        <v>0</v>
      </c>
      <c r="AC26" s="7">
        <f t="shared" si="19"/>
        <v>0</v>
      </c>
      <c r="AD26" s="7">
        <f t="shared" si="19"/>
        <v>0</v>
      </c>
      <c r="AE26" s="7">
        <f t="shared" si="20"/>
        <v>0</v>
      </c>
      <c r="AG26" s="7">
        <f t="shared" si="8"/>
        <v>138.46</v>
      </c>
      <c r="AI26" s="7">
        <f t="shared" si="9"/>
        <v>1592.3092307692307</v>
      </c>
    </row>
    <row r="27" spans="1:35" x14ac:dyDescent="0.25">
      <c r="A27" s="28"/>
      <c r="B27" s="22">
        <v>19</v>
      </c>
      <c r="C27" s="29">
        <f t="shared" si="26"/>
        <v>1730.7692307692307</v>
      </c>
      <c r="D27" s="35">
        <f t="shared" si="25"/>
        <v>42692.307692307702</v>
      </c>
      <c r="E27" s="31"/>
      <c r="F27" s="31"/>
      <c r="G27" s="32">
        <f t="shared" si="11"/>
        <v>0</v>
      </c>
      <c r="H27" s="33"/>
      <c r="I27" s="30">
        <f t="shared" si="24"/>
        <v>0</v>
      </c>
      <c r="J27" s="30">
        <f t="shared" si="12"/>
        <v>0</v>
      </c>
      <c r="K27" s="21">
        <f t="shared" si="22"/>
        <v>26</v>
      </c>
      <c r="L27" s="34">
        <f t="shared" si="23"/>
        <v>19</v>
      </c>
      <c r="M27" s="34">
        <f t="shared" si="13"/>
        <v>56538.461538461546</v>
      </c>
      <c r="N27" s="7">
        <f t="shared" si="14"/>
        <v>56538.461538461546</v>
      </c>
      <c r="O27" s="7">
        <f t="shared" si="0"/>
        <v>56538.461538461546</v>
      </c>
      <c r="P27" s="7">
        <f t="shared" si="15"/>
        <v>4907.6923076923094</v>
      </c>
      <c r="Q27" s="7">
        <f t="shared" si="1"/>
        <v>0</v>
      </c>
      <c r="R27" s="7">
        <f t="shared" si="2"/>
        <v>0</v>
      </c>
      <c r="S27" s="7">
        <f t="shared" si="16"/>
        <v>4907.6923076923094</v>
      </c>
      <c r="T27" s="7">
        <f t="shared" si="17"/>
        <v>3507.6923076923076</v>
      </c>
      <c r="U27" s="7">
        <f t="shared" si="27"/>
        <v>0</v>
      </c>
      <c r="V27" s="7">
        <f t="shared" si="27"/>
        <v>0</v>
      </c>
      <c r="W27" s="7">
        <f t="shared" si="3"/>
        <v>3507.6923076923076</v>
      </c>
      <c r="X27" s="8">
        <f t="shared" si="4"/>
        <v>78.698224852071689</v>
      </c>
      <c r="Y27" s="8">
        <f t="shared" si="5"/>
        <v>0</v>
      </c>
      <c r="Z27" s="8">
        <f t="shared" si="6"/>
        <v>0</v>
      </c>
      <c r="AA27" s="27">
        <f t="shared" si="7"/>
        <v>78.698224852071689</v>
      </c>
      <c r="AB27" s="7">
        <f t="shared" si="19"/>
        <v>78.698224852071689</v>
      </c>
      <c r="AC27" s="7">
        <f t="shared" si="19"/>
        <v>0</v>
      </c>
      <c r="AD27" s="7">
        <f t="shared" si="19"/>
        <v>0</v>
      </c>
      <c r="AE27" s="7">
        <f t="shared" si="20"/>
        <v>78.698224852071689</v>
      </c>
      <c r="AG27" s="7">
        <f t="shared" si="8"/>
        <v>138.46</v>
      </c>
      <c r="AI27" s="7">
        <f t="shared" si="9"/>
        <v>1513.611005917159</v>
      </c>
    </row>
    <row r="28" spans="1:35" x14ac:dyDescent="0.25">
      <c r="A28" s="28"/>
      <c r="B28" s="22">
        <v>20</v>
      </c>
      <c r="C28" s="29">
        <f t="shared" si="26"/>
        <v>1730.7692307692307</v>
      </c>
      <c r="D28" s="35">
        <f t="shared" si="25"/>
        <v>44423.076923076937</v>
      </c>
      <c r="E28" s="31"/>
      <c r="F28" s="31"/>
      <c r="G28" s="32">
        <f t="shared" si="11"/>
        <v>0</v>
      </c>
      <c r="H28" s="33"/>
      <c r="I28" s="30">
        <f t="shared" si="24"/>
        <v>0</v>
      </c>
      <c r="J28" s="30">
        <f t="shared" si="12"/>
        <v>0</v>
      </c>
      <c r="K28" s="21">
        <f t="shared" si="22"/>
        <v>26</v>
      </c>
      <c r="L28" s="34">
        <f t="shared" si="23"/>
        <v>20</v>
      </c>
      <c r="M28" s="34">
        <f t="shared" si="13"/>
        <v>56538.461538461554</v>
      </c>
      <c r="N28" s="7">
        <f t="shared" si="14"/>
        <v>56538.461538461554</v>
      </c>
      <c r="O28" s="7">
        <f t="shared" si="0"/>
        <v>56538.461538461554</v>
      </c>
      <c r="P28" s="7">
        <f t="shared" si="15"/>
        <v>4907.6923076923104</v>
      </c>
      <c r="Q28" s="7">
        <f t="shared" si="1"/>
        <v>0</v>
      </c>
      <c r="R28" s="7">
        <f t="shared" si="2"/>
        <v>0</v>
      </c>
      <c r="S28" s="7">
        <f t="shared" si="16"/>
        <v>4907.6923076923104</v>
      </c>
      <c r="T28" s="7">
        <f t="shared" si="17"/>
        <v>3586.3905325443793</v>
      </c>
      <c r="U28" s="7">
        <f t="shared" si="27"/>
        <v>0</v>
      </c>
      <c r="V28" s="7">
        <f t="shared" si="27"/>
        <v>0</v>
      </c>
      <c r="W28" s="7">
        <f t="shared" si="3"/>
        <v>3586.3905325443793</v>
      </c>
      <c r="X28" s="8">
        <f t="shared" si="4"/>
        <v>188.75739644970508</v>
      </c>
      <c r="Y28" s="8">
        <f t="shared" si="5"/>
        <v>0</v>
      </c>
      <c r="Z28" s="8">
        <f t="shared" si="6"/>
        <v>0</v>
      </c>
      <c r="AA28" s="27">
        <f t="shared" si="7"/>
        <v>188.75739644970508</v>
      </c>
      <c r="AB28" s="7">
        <f t="shared" si="19"/>
        <v>188.75739644970508</v>
      </c>
      <c r="AC28" s="7">
        <f t="shared" si="19"/>
        <v>0</v>
      </c>
      <c r="AD28" s="7">
        <f t="shared" si="19"/>
        <v>0</v>
      </c>
      <c r="AE28" s="7">
        <f t="shared" si="20"/>
        <v>188.75739644970508</v>
      </c>
      <c r="AG28" s="7">
        <f t="shared" si="8"/>
        <v>138.46</v>
      </c>
      <c r="AI28" s="7">
        <f t="shared" si="9"/>
        <v>1403.5518343195256</v>
      </c>
    </row>
    <row r="29" spans="1:35" x14ac:dyDescent="0.25">
      <c r="A29" s="28"/>
      <c r="B29" s="22">
        <v>21</v>
      </c>
      <c r="C29" s="29">
        <f t="shared" si="26"/>
        <v>1730.7692307692307</v>
      </c>
      <c r="D29" s="35">
        <f t="shared" si="25"/>
        <v>46153.846153846171</v>
      </c>
      <c r="E29" s="31"/>
      <c r="F29" s="31"/>
      <c r="G29" s="32">
        <f t="shared" si="11"/>
        <v>0</v>
      </c>
      <c r="H29" s="33"/>
      <c r="I29" s="30">
        <f t="shared" si="24"/>
        <v>0</v>
      </c>
      <c r="J29" s="30">
        <f t="shared" si="12"/>
        <v>0</v>
      </c>
      <c r="K29" s="21">
        <f t="shared" si="22"/>
        <v>26</v>
      </c>
      <c r="L29" s="34">
        <f t="shared" si="23"/>
        <v>21</v>
      </c>
      <c r="M29" s="34">
        <f t="shared" si="13"/>
        <v>56538.461538461554</v>
      </c>
      <c r="N29" s="7">
        <f t="shared" si="14"/>
        <v>56538.461538461554</v>
      </c>
      <c r="O29" s="7">
        <f t="shared" si="0"/>
        <v>56538.461538461554</v>
      </c>
      <c r="P29" s="7">
        <f t="shared" si="15"/>
        <v>4907.6923076923104</v>
      </c>
      <c r="Q29" s="7">
        <f t="shared" si="1"/>
        <v>0</v>
      </c>
      <c r="R29" s="7">
        <f t="shared" si="2"/>
        <v>0</v>
      </c>
      <c r="S29" s="7">
        <f t="shared" si="16"/>
        <v>4907.6923076923104</v>
      </c>
      <c r="T29" s="7">
        <f t="shared" si="17"/>
        <v>3775.1479289940844</v>
      </c>
      <c r="U29" s="7">
        <f t="shared" si="27"/>
        <v>0</v>
      </c>
      <c r="V29" s="7">
        <f t="shared" si="27"/>
        <v>0</v>
      </c>
      <c r="W29" s="7">
        <f t="shared" si="3"/>
        <v>3775.1479289940844</v>
      </c>
      <c r="X29" s="8">
        <f t="shared" si="4"/>
        <v>188.75739644970417</v>
      </c>
      <c r="Y29" s="8">
        <f t="shared" si="5"/>
        <v>0</v>
      </c>
      <c r="Z29" s="8">
        <f t="shared" si="6"/>
        <v>0</v>
      </c>
      <c r="AA29" s="27">
        <f t="shared" si="7"/>
        <v>188.75739644970417</v>
      </c>
      <c r="AB29" s="7">
        <f t="shared" si="19"/>
        <v>188.75739644970417</v>
      </c>
      <c r="AC29" s="7">
        <f t="shared" si="19"/>
        <v>0</v>
      </c>
      <c r="AD29" s="7">
        <f t="shared" si="19"/>
        <v>0</v>
      </c>
      <c r="AE29" s="7">
        <f t="shared" si="20"/>
        <v>188.75739644970417</v>
      </c>
      <c r="AG29" s="7">
        <f t="shared" si="8"/>
        <v>138.46</v>
      </c>
      <c r="AI29" s="7">
        <f t="shared" si="9"/>
        <v>1403.5518343195265</v>
      </c>
    </row>
    <row r="30" spans="1:35" x14ac:dyDescent="0.25">
      <c r="A30" s="28"/>
      <c r="B30" s="22">
        <v>22</v>
      </c>
      <c r="C30" s="29">
        <f t="shared" si="26"/>
        <v>1730.7692307692307</v>
      </c>
      <c r="D30" s="35">
        <f t="shared" si="25"/>
        <v>47884.615384615405</v>
      </c>
      <c r="E30" s="31"/>
      <c r="F30" s="31"/>
      <c r="G30" s="32">
        <f t="shared" si="11"/>
        <v>0</v>
      </c>
      <c r="H30" s="33"/>
      <c r="I30" s="30">
        <f t="shared" si="24"/>
        <v>0</v>
      </c>
      <c r="J30" s="30">
        <f t="shared" si="12"/>
        <v>0</v>
      </c>
      <c r="K30" s="21">
        <f t="shared" si="22"/>
        <v>26</v>
      </c>
      <c r="L30" s="34">
        <f t="shared" si="23"/>
        <v>22</v>
      </c>
      <c r="M30" s="34">
        <f t="shared" si="13"/>
        <v>56538.461538461561</v>
      </c>
      <c r="N30" s="7">
        <f t="shared" si="14"/>
        <v>56538.461538461561</v>
      </c>
      <c r="O30" s="7">
        <f t="shared" si="0"/>
        <v>56538.461538461561</v>
      </c>
      <c r="P30" s="7">
        <f t="shared" si="15"/>
        <v>4907.6923076923122</v>
      </c>
      <c r="Q30" s="7">
        <f t="shared" si="1"/>
        <v>0</v>
      </c>
      <c r="R30" s="7">
        <f t="shared" si="2"/>
        <v>0</v>
      </c>
      <c r="S30" s="7">
        <f t="shared" si="16"/>
        <v>4907.6923076923122</v>
      </c>
      <c r="T30" s="7">
        <f t="shared" si="17"/>
        <v>3963.9053254437886</v>
      </c>
      <c r="U30" s="7">
        <f t="shared" si="27"/>
        <v>0</v>
      </c>
      <c r="V30" s="7">
        <f t="shared" si="27"/>
        <v>0</v>
      </c>
      <c r="W30" s="7">
        <f t="shared" si="3"/>
        <v>3963.9053254437886</v>
      </c>
      <c r="X30" s="8">
        <f t="shared" si="4"/>
        <v>188.75739644970599</v>
      </c>
      <c r="Y30" s="8">
        <f t="shared" si="5"/>
        <v>0</v>
      </c>
      <c r="Z30" s="8">
        <f t="shared" si="6"/>
        <v>0</v>
      </c>
      <c r="AA30" s="27">
        <f t="shared" si="7"/>
        <v>188.75739644970599</v>
      </c>
      <c r="AB30" s="7">
        <f t="shared" si="19"/>
        <v>188.75739644970599</v>
      </c>
      <c r="AC30" s="7">
        <f t="shared" si="19"/>
        <v>0</v>
      </c>
      <c r="AD30" s="7">
        <f t="shared" si="19"/>
        <v>0</v>
      </c>
      <c r="AE30" s="7">
        <f t="shared" si="20"/>
        <v>188.75739644970599</v>
      </c>
      <c r="AG30" s="7">
        <f t="shared" si="8"/>
        <v>138.46</v>
      </c>
      <c r="AI30" s="7">
        <f t="shared" si="9"/>
        <v>1403.5518343195247</v>
      </c>
    </row>
    <row r="31" spans="1:35" x14ac:dyDescent="0.25">
      <c r="A31" s="28"/>
      <c r="B31" s="22">
        <v>23</v>
      </c>
      <c r="C31" s="29">
        <f t="shared" si="26"/>
        <v>1730.7692307692307</v>
      </c>
      <c r="D31" s="35">
        <f t="shared" si="25"/>
        <v>49615.384615384639</v>
      </c>
      <c r="E31" s="31"/>
      <c r="F31" s="31"/>
      <c r="G31" s="32">
        <f t="shared" si="11"/>
        <v>0</v>
      </c>
      <c r="H31" s="33"/>
      <c r="I31" s="30">
        <f t="shared" si="24"/>
        <v>0</v>
      </c>
      <c r="J31" s="30">
        <f t="shared" si="12"/>
        <v>0</v>
      </c>
      <c r="K31" s="21">
        <f t="shared" si="22"/>
        <v>26</v>
      </c>
      <c r="L31" s="34">
        <f t="shared" si="23"/>
        <v>23</v>
      </c>
      <c r="M31" s="34">
        <f t="shared" si="13"/>
        <v>56538.461538461561</v>
      </c>
      <c r="N31" s="7">
        <f t="shared" si="14"/>
        <v>56538.461538461561</v>
      </c>
      <c r="O31" s="7">
        <f t="shared" si="0"/>
        <v>56538.461538461561</v>
      </c>
      <c r="P31" s="7">
        <f t="shared" si="15"/>
        <v>4907.6923076923122</v>
      </c>
      <c r="Q31" s="7">
        <f t="shared" si="1"/>
        <v>0</v>
      </c>
      <c r="R31" s="7">
        <f t="shared" si="2"/>
        <v>0</v>
      </c>
      <c r="S31" s="7">
        <f t="shared" si="16"/>
        <v>4907.6923076923122</v>
      </c>
      <c r="T31" s="7">
        <f t="shared" si="17"/>
        <v>4152.6627218934946</v>
      </c>
      <c r="U31" s="7">
        <f t="shared" si="27"/>
        <v>0</v>
      </c>
      <c r="V31" s="7">
        <f t="shared" si="27"/>
        <v>0</v>
      </c>
      <c r="W31" s="7">
        <f t="shared" si="3"/>
        <v>4152.6627218934946</v>
      </c>
      <c r="X31" s="8">
        <f t="shared" si="4"/>
        <v>188.75739644970508</v>
      </c>
      <c r="Y31" s="8">
        <f t="shared" si="5"/>
        <v>0</v>
      </c>
      <c r="Z31" s="8">
        <f t="shared" si="6"/>
        <v>0</v>
      </c>
      <c r="AA31" s="27">
        <f t="shared" si="7"/>
        <v>188.75739644970508</v>
      </c>
      <c r="AB31" s="7">
        <f t="shared" si="19"/>
        <v>188.75739644970508</v>
      </c>
      <c r="AC31" s="7">
        <f t="shared" si="19"/>
        <v>0</v>
      </c>
      <c r="AD31" s="7">
        <f t="shared" si="19"/>
        <v>0</v>
      </c>
      <c r="AE31" s="7">
        <f t="shared" si="20"/>
        <v>188.75739644970508</v>
      </c>
      <c r="AG31" s="7">
        <f t="shared" si="8"/>
        <v>138.46</v>
      </c>
      <c r="AI31" s="7">
        <f t="shared" si="9"/>
        <v>1403.5518343195256</v>
      </c>
    </row>
    <row r="32" spans="1:35" x14ac:dyDescent="0.25">
      <c r="A32" s="28"/>
      <c r="B32" s="22">
        <v>24</v>
      </c>
      <c r="C32" s="29">
        <f t="shared" si="26"/>
        <v>1730.7692307692307</v>
      </c>
      <c r="D32" s="35">
        <f t="shared" si="25"/>
        <v>51346.153846153873</v>
      </c>
      <c r="E32" s="31"/>
      <c r="F32" s="31"/>
      <c r="G32" s="32">
        <f t="shared" si="11"/>
        <v>0</v>
      </c>
      <c r="H32" s="33"/>
      <c r="I32" s="30">
        <f t="shared" si="24"/>
        <v>0</v>
      </c>
      <c r="J32" s="30">
        <f t="shared" si="12"/>
        <v>0</v>
      </c>
      <c r="K32" s="21">
        <f t="shared" si="22"/>
        <v>26</v>
      </c>
      <c r="L32" s="34">
        <f t="shared" si="23"/>
        <v>24</v>
      </c>
      <c r="M32" s="34">
        <f t="shared" si="13"/>
        <v>56538.461538461568</v>
      </c>
      <c r="N32" s="7">
        <f t="shared" si="14"/>
        <v>56538.461538461568</v>
      </c>
      <c r="O32" s="7">
        <f t="shared" si="0"/>
        <v>56538.461538461568</v>
      </c>
      <c r="P32" s="7">
        <f t="shared" si="15"/>
        <v>4907.692307692314</v>
      </c>
      <c r="Q32" s="7">
        <f t="shared" si="1"/>
        <v>0</v>
      </c>
      <c r="R32" s="7">
        <f t="shared" si="2"/>
        <v>0</v>
      </c>
      <c r="S32" s="7">
        <f t="shared" si="16"/>
        <v>4907.692307692314</v>
      </c>
      <c r="T32" s="7">
        <f t="shared" si="17"/>
        <v>4341.4201183431996</v>
      </c>
      <c r="U32" s="7">
        <f t="shared" si="27"/>
        <v>0</v>
      </c>
      <c r="V32" s="7">
        <f t="shared" si="27"/>
        <v>0</v>
      </c>
      <c r="W32" s="7">
        <f t="shared" si="3"/>
        <v>4341.4201183431996</v>
      </c>
      <c r="X32" s="8">
        <f t="shared" si="4"/>
        <v>188.75739644970508</v>
      </c>
      <c r="Y32" s="8">
        <f t="shared" si="5"/>
        <v>0</v>
      </c>
      <c r="Z32" s="8">
        <f t="shared" si="6"/>
        <v>0</v>
      </c>
      <c r="AA32" s="27">
        <f t="shared" si="7"/>
        <v>188.75739644970508</v>
      </c>
      <c r="AB32" s="7">
        <f t="shared" si="19"/>
        <v>188.75739644970508</v>
      </c>
      <c r="AC32" s="7">
        <f t="shared" si="19"/>
        <v>0</v>
      </c>
      <c r="AD32" s="7">
        <f t="shared" si="19"/>
        <v>0</v>
      </c>
      <c r="AE32" s="7">
        <f t="shared" si="20"/>
        <v>188.75739644970508</v>
      </c>
      <c r="AG32" s="7">
        <f t="shared" si="8"/>
        <v>138.46</v>
      </c>
      <c r="AI32" s="7">
        <f t="shared" si="9"/>
        <v>1403.5518343195256</v>
      </c>
    </row>
    <row r="33" spans="1:35" x14ac:dyDescent="0.25">
      <c r="A33" s="28"/>
      <c r="B33" s="22">
        <v>25</v>
      </c>
      <c r="C33" s="29">
        <f t="shared" si="26"/>
        <v>1730.7692307692307</v>
      </c>
      <c r="D33" s="35">
        <f t="shared" si="25"/>
        <v>53076.923076923107</v>
      </c>
      <c r="E33" s="31"/>
      <c r="F33" s="31"/>
      <c r="G33" s="32">
        <f t="shared" si="11"/>
        <v>0</v>
      </c>
      <c r="H33" s="33"/>
      <c r="I33" s="30">
        <f t="shared" si="24"/>
        <v>0</v>
      </c>
      <c r="J33" s="30">
        <f t="shared" si="12"/>
        <v>0</v>
      </c>
      <c r="K33" s="21">
        <f t="shared" si="22"/>
        <v>26</v>
      </c>
      <c r="L33" s="34">
        <f t="shared" si="23"/>
        <v>25</v>
      </c>
      <c r="M33" s="34">
        <f t="shared" si="13"/>
        <v>56538.461538461568</v>
      </c>
      <c r="N33" s="7">
        <f t="shared" si="14"/>
        <v>56538.461538461568</v>
      </c>
      <c r="O33" s="7">
        <f t="shared" si="0"/>
        <v>56538.461538461568</v>
      </c>
      <c r="P33" s="7">
        <f t="shared" si="15"/>
        <v>4907.692307692314</v>
      </c>
      <c r="Q33" s="7">
        <f t="shared" si="1"/>
        <v>0</v>
      </c>
      <c r="R33" s="7">
        <f t="shared" si="2"/>
        <v>0</v>
      </c>
      <c r="S33" s="7">
        <f t="shared" si="16"/>
        <v>4907.692307692314</v>
      </c>
      <c r="T33" s="7">
        <f t="shared" si="17"/>
        <v>4530.1775147929047</v>
      </c>
      <c r="U33" s="7">
        <f t="shared" si="27"/>
        <v>0</v>
      </c>
      <c r="V33" s="7">
        <f t="shared" si="27"/>
        <v>0</v>
      </c>
      <c r="W33" s="7">
        <f t="shared" si="3"/>
        <v>4530.1775147929047</v>
      </c>
      <c r="X33" s="8">
        <f t="shared" si="4"/>
        <v>188.75739644970417</v>
      </c>
      <c r="Y33" s="8">
        <f t="shared" si="5"/>
        <v>0</v>
      </c>
      <c r="Z33" s="8">
        <f t="shared" si="6"/>
        <v>0</v>
      </c>
      <c r="AA33" s="27">
        <f t="shared" si="7"/>
        <v>188.75739644970417</v>
      </c>
      <c r="AB33" s="7">
        <f t="shared" si="19"/>
        <v>188.75739644970417</v>
      </c>
      <c r="AC33" s="7">
        <f t="shared" si="19"/>
        <v>0</v>
      </c>
      <c r="AD33" s="7">
        <f t="shared" si="19"/>
        <v>0</v>
      </c>
      <c r="AE33" s="7">
        <f t="shared" si="20"/>
        <v>188.75739644970417</v>
      </c>
      <c r="AG33" s="7">
        <f t="shared" si="8"/>
        <v>138.46</v>
      </c>
      <c r="AI33" s="7">
        <f t="shared" si="9"/>
        <v>1403.5518343195265</v>
      </c>
    </row>
    <row r="34" spans="1:35" x14ac:dyDescent="0.25">
      <c r="A34" s="28"/>
      <c r="B34" s="22">
        <v>26</v>
      </c>
      <c r="C34" s="29">
        <f t="shared" si="26"/>
        <v>1730.7692307692307</v>
      </c>
      <c r="D34" s="35">
        <f t="shared" si="25"/>
        <v>54807.692307692341</v>
      </c>
      <c r="E34" s="31"/>
      <c r="F34" s="31"/>
      <c r="G34" s="32">
        <f t="shared" si="11"/>
        <v>0</v>
      </c>
      <c r="H34" s="33"/>
      <c r="I34" s="30">
        <f t="shared" si="24"/>
        <v>0</v>
      </c>
      <c r="J34" s="30">
        <f t="shared" si="12"/>
        <v>0</v>
      </c>
      <c r="K34" s="21">
        <f t="shared" si="22"/>
        <v>26</v>
      </c>
      <c r="L34" s="34">
        <f t="shared" si="23"/>
        <v>26</v>
      </c>
      <c r="M34" s="34">
        <f t="shared" si="13"/>
        <v>56538.461538461575</v>
      </c>
      <c r="N34" s="7">
        <f t="shared" si="14"/>
        <v>56538.461538461575</v>
      </c>
      <c r="O34" s="7">
        <f t="shared" si="0"/>
        <v>56538.461538461575</v>
      </c>
      <c r="P34" s="7">
        <f t="shared" si="15"/>
        <v>4907.6923076923149</v>
      </c>
      <c r="Q34" s="7">
        <f t="shared" si="1"/>
        <v>0</v>
      </c>
      <c r="R34" s="7">
        <f t="shared" si="2"/>
        <v>0</v>
      </c>
      <c r="S34" s="7">
        <f t="shared" si="16"/>
        <v>4907.6923076923149</v>
      </c>
      <c r="T34" s="7">
        <f t="shared" si="17"/>
        <v>4718.9349112426089</v>
      </c>
      <c r="U34" s="7">
        <f t="shared" si="27"/>
        <v>0</v>
      </c>
      <c r="V34" s="7">
        <f t="shared" si="27"/>
        <v>0</v>
      </c>
      <c r="W34" s="7">
        <f t="shared" si="3"/>
        <v>4718.9349112426089</v>
      </c>
      <c r="X34" s="8">
        <f t="shared" si="4"/>
        <v>188.75739644970599</v>
      </c>
      <c r="Y34" s="8">
        <f t="shared" si="5"/>
        <v>0</v>
      </c>
      <c r="Z34" s="8">
        <f t="shared" si="6"/>
        <v>0</v>
      </c>
      <c r="AA34" s="27">
        <f t="shared" si="7"/>
        <v>188.75739644970599</v>
      </c>
      <c r="AB34" s="7">
        <f t="shared" si="19"/>
        <v>188.75739644970599</v>
      </c>
      <c r="AC34" s="7">
        <f t="shared" si="19"/>
        <v>0</v>
      </c>
      <c r="AD34" s="7">
        <f t="shared" si="19"/>
        <v>0</v>
      </c>
      <c r="AE34" s="7">
        <f t="shared" si="20"/>
        <v>188.75739644970599</v>
      </c>
      <c r="AG34" s="7">
        <f t="shared" si="8"/>
        <v>138.46</v>
      </c>
      <c r="AI34" s="7">
        <f t="shared" si="9"/>
        <v>1403.5518343195247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56538.461538461575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4907.6923076923149</v>
      </c>
      <c r="AC36" s="41">
        <f>SUM(AC9:AC35)</f>
        <v>0</v>
      </c>
      <c r="AD36" s="41">
        <f>SUM(AD9:AD34)</f>
        <v>0</v>
      </c>
      <c r="AE36" s="41">
        <f>SUM(AE9:AE35)</f>
        <v>4907.6923076923149</v>
      </c>
      <c r="AG36" s="41">
        <f>SUM(AG9:AG35)</f>
        <v>4523.0000000000009</v>
      </c>
      <c r="AI36" s="41">
        <f>SUM(AI9:AI35)</f>
        <v>47107.769230769227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56538.461538461575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56538.461538461575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4907.6923076923149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4907.6923076923149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4907.6923076923149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10" workbookViewId="0">
      <selection activeCell="E25" sqref="E25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/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0</v>
      </c>
      <c r="N9" s="7">
        <f>M9+I9</f>
        <v>0</v>
      </c>
      <c r="O9" s="7">
        <f t="shared" ref="O9:O34" si="0">I9+M9+J9</f>
        <v>0</v>
      </c>
      <c r="P9" s="7">
        <f>IF(M9&gt;50000,(M9-50000)*20%+3600,IF(M9&gt;30000,(M9-30000)*18%,0))</f>
        <v>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0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0</v>
      </c>
      <c r="AB9" s="7">
        <f>IF(X9&gt;0,X9,0)</f>
        <v>0</v>
      </c>
      <c r="AC9" s="7">
        <f>IF(Y9&gt;0,Y9,0)</f>
        <v>0</v>
      </c>
      <c r="AD9" s="7">
        <f>IF(Z9&gt;0,Z9,0)</f>
        <v>0</v>
      </c>
      <c r="AE9" s="7">
        <f>AB9+AC9+AD9</f>
        <v>0</v>
      </c>
      <c r="AG9" s="7">
        <f t="shared" ref="AG9:AG34" si="8">ROUND((C9+G9)*8%,2)</f>
        <v>0</v>
      </c>
      <c r="AI9" s="7">
        <f t="shared" ref="AI9:AI34" si="9">(C9+G9+H9)-AE9-AG9</f>
        <v>0</v>
      </c>
    </row>
    <row r="10" spans="1:35" x14ac:dyDescent="0.25">
      <c r="A10" s="28"/>
      <c r="B10" s="22">
        <v>2</v>
      </c>
      <c r="C10" s="29"/>
      <c r="D10" s="30">
        <f>D9+C9</f>
        <v>0</v>
      </c>
      <c r="E10" s="31"/>
      <c r="F10" s="31"/>
      <c r="G10" s="32">
        <f t="shared" ref="G10:G34" si="10">E10+F10</f>
        <v>0</v>
      </c>
      <c r="H10" s="33"/>
      <c r="I10" s="30">
        <f>I9+G10</f>
        <v>0</v>
      </c>
      <c r="J10" s="30">
        <f t="shared" ref="J10:J34" si="11">J9+H10</f>
        <v>0</v>
      </c>
      <c r="K10" s="21">
        <f>K9</f>
        <v>26</v>
      </c>
      <c r="L10" s="7">
        <f>B10</f>
        <v>2</v>
      </c>
      <c r="M10" s="34">
        <f t="shared" ref="M10:M34" si="12">IF(B10=B9+1,C10*(K10-L10+1)+D10,M9)</f>
        <v>0</v>
      </c>
      <c r="N10" s="7">
        <f t="shared" ref="N10:N34" si="13">M10+I10</f>
        <v>0</v>
      </c>
      <c r="O10" s="7">
        <f t="shared" si="0"/>
        <v>0</v>
      </c>
      <c r="P10" s="7">
        <f t="shared" ref="P10:P34" si="14">IF(M10&gt;50000,(M10-50000)*20%+3600,IF(M10&gt;30000,(M10-30000)*18%,0))</f>
        <v>0</v>
      </c>
      <c r="Q10" s="7">
        <f t="shared" si="1"/>
        <v>0</v>
      </c>
      <c r="R10" s="7">
        <f t="shared" si="2"/>
        <v>0</v>
      </c>
      <c r="S10" s="7">
        <f t="shared" ref="S10:S34" si="15">P10+Q10+R10</f>
        <v>0</v>
      </c>
      <c r="T10" s="7">
        <f t="shared" ref="T10:T34" si="16">T9+AB9</f>
        <v>0</v>
      </c>
      <c r="U10" s="7">
        <f t="shared" ref="U10:V25" si="17">+U9+AC9</f>
        <v>0</v>
      </c>
      <c r="V10" s="7">
        <f t="shared" si="17"/>
        <v>0</v>
      </c>
      <c r="W10" s="7">
        <f t="shared" si="3"/>
        <v>0</v>
      </c>
      <c r="X10" s="8">
        <f t="shared" si="4"/>
        <v>0</v>
      </c>
      <c r="Y10" s="8">
        <f t="shared" si="5"/>
        <v>0</v>
      </c>
      <c r="Z10" s="8">
        <f t="shared" si="6"/>
        <v>0</v>
      </c>
      <c r="AA10" s="27">
        <f t="shared" si="7"/>
        <v>0</v>
      </c>
      <c r="AB10" s="7">
        <f t="shared" ref="AB10:AD34" si="18">IF(X10&gt;0,X10,0)</f>
        <v>0</v>
      </c>
      <c r="AC10" s="7">
        <f t="shared" si="18"/>
        <v>0</v>
      </c>
      <c r="AD10" s="7">
        <f t="shared" si="18"/>
        <v>0</v>
      </c>
      <c r="AE10" s="7">
        <f t="shared" ref="AE10:AE34" si="19">AB10+AC10+AD10</f>
        <v>0</v>
      </c>
      <c r="AG10" s="7">
        <f t="shared" si="8"/>
        <v>0</v>
      </c>
      <c r="AI10" s="7">
        <f t="shared" si="9"/>
        <v>0</v>
      </c>
    </row>
    <row r="11" spans="1:35" x14ac:dyDescent="0.25">
      <c r="A11" s="28"/>
      <c r="B11" s="22">
        <v>3</v>
      </c>
      <c r="C11" s="29"/>
      <c r="D11" s="30">
        <f t="shared" ref="D11:D12" si="20">D10+C10</f>
        <v>0</v>
      </c>
      <c r="E11" s="31"/>
      <c r="F11" s="31"/>
      <c r="G11" s="32">
        <f t="shared" si="10"/>
        <v>0</v>
      </c>
      <c r="H11" s="33"/>
      <c r="I11" s="30">
        <f>I10+G11</f>
        <v>0</v>
      </c>
      <c r="J11" s="30">
        <f t="shared" si="11"/>
        <v>0</v>
      </c>
      <c r="K11" s="21">
        <f t="shared" ref="K11:K34" si="21">K10</f>
        <v>26</v>
      </c>
      <c r="L11" s="7">
        <f t="shared" ref="L11:L34" si="22">B11</f>
        <v>3</v>
      </c>
      <c r="M11" s="34">
        <f t="shared" si="12"/>
        <v>0</v>
      </c>
      <c r="N11" s="7">
        <f t="shared" si="13"/>
        <v>0</v>
      </c>
      <c r="O11" s="7">
        <f t="shared" si="0"/>
        <v>0</v>
      </c>
      <c r="P11" s="7">
        <f t="shared" si="14"/>
        <v>0</v>
      </c>
      <c r="Q11" s="7">
        <f t="shared" si="1"/>
        <v>0</v>
      </c>
      <c r="R11" s="7">
        <f t="shared" si="2"/>
        <v>0</v>
      </c>
      <c r="S11" s="7">
        <f t="shared" si="15"/>
        <v>0</v>
      </c>
      <c r="T11" s="7">
        <f t="shared" si="16"/>
        <v>0</v>
      </c>
      <c r="U11" s="7">
        <f t="shared" si="17"/>
        <v>0</v>
      </c>
      <c r="V11" s="7">
        <f t="shared" si="17"/>
        <v>0</v>
      </c>
      <c r="W11" s="7">
        <f t="shared" si="3"/>
        <v>0</v>
      </c>
      <c r="X11" s="8">
        <f t="shared" si="4"/>
        <v>0</v>
      </c>
      <c r="Y11" s="8">
        <f t="shared" si="5"/>
        <v>0</v>
      </c>
      <c r="Z11" s="8">
        <f t="shared" si="6"/>
        <v>0</v>
      </c>
      <c r="AA11" s="27">
        <f t="shared" si="7"/>
        <v>0</v>
      </c>
      <c r="AB11" s="7">
        <f t="shared" si="18"/>
        <v>0</v>
      </c>
      <c r="AC11" s="7">
        <f t="shared" si="18"/>
        <v>0</v>
      </c>
      <c r="AD11" s="7">
        <f t="shared" si="18"/>
        <v>0</v>
      </c>
      <c r="AE11" s="7">
        <f t="shared" si="19"/>
        <v>0</v>
      </c>
      <c r="AG11" s="7">
        <f t="shared" si="8"/>
        <v>0</v>
      </c>
      <c r="AI11" s="7">
        <f t="shared" si="9"/>
        <v>0</v>
      </c>
    </row>
    <row r="12" spans="1:35" x14ac:dyDescent="0.25">
      <c r="A12" s="28"/>
      <c r="B12" s="22">
        <v>4</v>
      </c>
      <c r="C12" s="29"/>
      <c r="D12" s="30">
        <f t="shared" si="20"/>
        <v>0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1"/>
        <v>0</v>
      </c>
      <c r="K12" s="21">
        <f t="shared" si="21"/>
        <v>26</v>
      </c>
      <c r="L12" s="7">
        <f t="shared" si="22"/>
        <v>4</v>
      </c>
      <c r="M12" s="34">
        <f t="shared" si="12"/>
        <v>0</v>
      </c>
      <c r="N12" s="7">
        <f t="shared" si="13"/>
        <v>0</v>
      </c>
      <c r="O12" s="7">
        <f t="shared" si="0"/>
        <v>0</v>
      </c>
      <c r="P12" s="7">
        <f t="shared" si="14"/>
        <v>0</v>
      </c>
      <c r="Q12" s="7">
        <f t="shared" si="1"/>
        <v>0</v>
      </c>
      <c r="R12" s="7">
        <f t="shared" si="2"/>
        <v>0</v>
      </c>
      <c r="S12" s="7">
        <f t="shared" si="15"/>
        <v>0</v>
      </c>
      <c r="T12" s="7">
        <f t="shared" si="16"/>
        <v>0</v>
      </c>
      <c r="U12" s="7">
        <f t="shared" si="17"/>
        <v>0</v>
      </c>
      <c r="V12" s="7">
        <f t="shared" si="17"/>
        <v>0</v>
      </c>
      <c r="W12" s="7">
        <f t="shared" si="3"/>
        <v>0</v>
      </c>
      <c r="X12" s="8">
        <f t="shared" si="4"/>
        <v>0</v>
      </c>
      <c r="Y12" s="8">
        <f t="shared" si="5"/>
        <v>0</v>
      </c>
      <c r="Z12" s="8">
        <f t="shared" si="6"/>
        <v>0</v>
      </c>
      <c r="AA12" s="27">
        <f t="shared" si="7"/>
        <v>0</v>
      </c>
      <c r="AB12" s="7">
        <f t="shared" si="18"/>
        <v>0</v>
      </c>
      <c r="AC12" s="7">
        <f t="shared" si="18"/>
        <v>0</v>
      </c>
      <c r="AD12" s="7">
        <f t="shared" si="18"/>
        <v>0</v>
      </c>
      <c r="AE12" s="7">
        <f t="shared" si="19"/>
        <v>0</v>
      </c>
      <c r="AG12" s="7">
        <f t="shared" si="8"/>
        <v>0</v>
      </c>
      <c r="AI12" s="7">
        <f t="shared" si="9"/>
        <v>0</v>
      </c>
    </row>
    <row r="13" spans="1:35" x14ac:dyDescent="0.25">
      <c r="A13" s="28"/>
      <c r="B13" s="22">
        <v>5</v>
      </c>
      <c r="C13" s="29"/>
      <c r="D13" s="35">
        <f>D12+C12</f>
        <v>0</v>
      </c>
      <c r="E13" s="31"/>
      <c r="F13" s="31"/>
      <c r="G13" s="32">
        <f t="shared" si="10"/>
        <v>0</v>
      </c>
      <c r="H13" s="33"/>
      <c r="I13" s="30">
        <f t="shared" ref="I13:I34" si="23">I12+G13</f>
        <v>0</v>
      </c>
      <c r="J13" s="30">
        <f t="shared" si="11"/>
        <v>0</v>
      </c>
      <c r="K13" s="21">
        <f t="shared" si="21"/>
        <v>26</v>
      </c>
      <c r="L13" s="34">
        <f t="shared" si="22"/>
        <v>5</v>
      </c>
      <c r="M13" s="34">
        <f t="shared" si="12"/>
        <v>0</v>
      </c>
      <c r="N13" s="7">
        <f t="shared" si="13"/>
        <v>0</v>
      </c>
      <c r="O13" s="7">
        <f t="shared" si="0"/>
        <v>0</v>
      </c>
      <c r="P13" s="7">
        <f t="shared" si="14"/>
        <v>0</v>
      </c>
      <c r="Q13" s="7">
        <f t="shared" si="1"/>
        <v>0</v>
      </c>
      <c r="R13" s="7">
        <f t="shared" si="2"/>
        <v>0</v>
      </c>
      <c r="S13" s="7">
        <f t="shared" si="15"/>
        <v>0</v>
      </c>
      <c r="T13" s="7">
        <f t="shared" si="16"/>
        <v>0</v>
      </c>
      <c r="U13" s="7">
        <f t="shared" si="17"/>
        <v>0</v>
      </c>
      <c r="V13" s="7">
        <f t="shared" si="17"/>
        <v>0</v>
      </c>
      <c r="W13" s="7">
        <f t="shared" si="3"/>
        <v>0</v>
      </c>
      <c r="X13" s="8">
        <f t="shared" si="4"/>
        <v>0</v>
      </c>
      <c r="Y13" s="8">
        <f t="shared" si="5"/>
        <v>0</v>
      </c>
      <c r="Z13" s="8">
        <f t="shared" si="6"/>
        <v>0</v>
      </c>
      <c r="AA13" s="27">
        <f t="shared" si="7"/>
        <v>0</v>
      </c>
      <c r="AB13" s="7">
        <f t="shared" si="18"/>
        <v>0</v>
      </c>
      <c r="AC13" s="7">
        <f t="shared" si="18"/>
        <v>0</v>
      </c>
      <c r="AD13" s="7">
        <f t="shared" si="18"/>
        <v>0</v>
      </c>
      <c r="AE13" s="7">
        <f t="shared" si="19"/>
        <v>0</v>
      </c>
      <c r="AG13" s="7">
        <f t="shared" si="8"/>
        <v>0</v>
      </c>
      <c r="AI13" s="7">
        <f t="shared" si="9"/>
        <v>0</v>
      </c>
    </row>
    <row r="14" spans="1:35" x14ac:dyDescent="0.25">
      <c r="A14" s="28"/>
      <c r="B14" s="22">
        <v>6</v>
      </c>
      <c r="C14" s="29"/>
      <c r="D14" s="35">
        <f>D13+C13</f>
        <v>0</v>
      </c>
      <c r="E14" s="31"/>
      <c r="F14" s="31"/>
      <c r="G14" s="32">
        <f t="shared" si="10"/>
        <v>0</v>
      </c>
      <c r="H14" s="33"/>
      <c r="I14" s="30">
        <f t="shared" si="23"/>
        <v>0</v>
      </c>
      <c r="J14" s="30">
        <f t="shared" si="11"/>
        <v>0</v>
      </c>
      <c r="K14" s="21">
        <f t="shared" si="21"/>
        <v>26</v>
      </c>
      <c r="L14" s="34">
        <f t="shared" si="22"/>
        <v>6</v>
      </c>
      <c r="M14" s="34">
        <f t="shared" si="12"/>
        <v>0</v>
      </c>
      <c r="N14" s="7">
        <f t="shared" si="13"/>
        <v>0</v>
      </c>
      <c r="O14" s="7">
        <f t="shared" si="0"/>
        <v>0</v>
      </c>
      <c r="P14" s="7">
        <f t="shared" si="14"/>
        <v>0</v>
      </c>
      <c r="Q14" s="7">
        <f t="shared" si="1"/>
        <v>0</v>
      </c>
      <c r="R14" s="7">
        <f t="shared" si="2"/>
        <v>0</v>
      </c>
      <c r="S14" s="7">
        <f t="shared" si="15"/>
        <v>0</v>
      </c>
      <c r="T14" s="7">
        <f t="shared" si="16"/>
        <v>0</v>
      </c>
      <c r="U14" s="7">
        <f t="shared" si="17"/>
        <v>0</v>
      </c>
      <c r="V14" s="7">
        <f t="shared" si="17"/>
        <v>0</v>
      </c>
      <c r="W14" s="7">
        <f t="shared" si="3"/>
        <v>0</v>
      </c>
      <c r="X14" s="8">
        <f t="shared" si="4"/>
        <v>0</v>
      </c>
      <c r="Y14" s="8">
        <f t="shared" si="5"/>
        <v>0</v>
      </c>
      <c r="Z14" s="8">
        <f t="shared" si="6"/>
        <v>0</v>
      </c>
      <c r="AA14" s="27">
        <f t="shared" si="7"/>
        <v>0</v>
      </c>
      <c r="AB14" s="7">
        <f t="shared" si="18"/>
        <v>0</v>
      </c>
      <c r="AC14" s="7">
        <f t="shared" si="18"/>
        <v>0</v>
      </c>
      <c r="AD14" s="7">
        <f t="shared" si="18"/>
        <v>0</v>
      </c>
      <c r="AE14" s="7">
        <f t="shared" si="19"/>
        <v>0</v>
      </c>
      <c r="AG14" s="7">
        <f t="shared" si="8"/>
        <v>0</v>
      </c>
      <c r="AI14" s="7">
        <f t="shared" si="9"/>
        <v>0</v>
      </c>
    </row>
    <row r="15" spans="1:35" x14ac:dyDescent="0.25">
      <c r="A15" s="28"/>
      <c r="B15" s="22">
        <v>7</v>
      </c>
      <c r="C15" s="29"/>
      <c r="D15" s="35">
        <f>D14+C14</f>
        <v>0</v>
      </c>
      <c r="E15" s="31"/>
      <c r="F15" s="31"/>
      <c r="G15" s="32">
        <f t="shared" si="10"/>
        <v>0</v>
      </c>
      <c r="H15" s="33"/>
      <c r="I15" s="30">
        <f t="shared" si="23"/>
        <v>0</v>
      </c>
      <c r="J15" s="30">
        <f t="shared" si="11"/>
        <v>0</v>
      </c>
      <c r="K15" s="21">
        <f t="shared" si="21"/>
        <v>26</v>
      </c>
      <c r="L15" s="34">
        <f t="shared" si="22"/>
        <v>7</v>
      </c>
      <c r="M15" s="34">
        <f t="shared" si="12"/>
        <v>0</v>
      </c>
      <c r="N15" s="7">
        <f t="shared" si="13"/>
        <v>0</v>
      </c>
      <c r="O15" s="7">
        <f t="shared" si="0"/>
        <v>0</v>
      </c>
      <c r="P15" s="7">
        <f t="shared" si="14"/>
        <v>0</v>
      </c>
      <c r="Q15" s="7">
        <f t="shared" si="1"/>
        <v>0</v>
      </c>
      <c r="R15" s="7">
        <f t="shared" si="2"/>
        <v>0</v>
      </c>
      <c r="S15" s="7">
        <f t="shared" si="15"/>
        <v>0</v>
      </c>
      <c r="T15" s="7">
        <f t="shared" si="16"/>
        <v>0</v>
      </c>
      <c r="U15" s="7">
        <f t="shared" si="17"/>
        <v>0</v>
      </c>
      <c r="V15" s="7">
        <f t="shared" si="17"/>
        <v>0</v>
      </c>
      <c r="W15" s="7">
        <f t="shared" si="3"/>
        <v>0</v>
      </c>
      <c r="X15" s="8">
        <f t="shared" si="4"/>
        <v>0</v>
      </c>
      <c r="Y15" s="8">
        <f t="shared" si="5"/>
        <v>0</v>
      </c>
      <c r="Z15" s="8">
        <f t="shared" si="6"/>
        <v>0</v>
      </c>
      <c r="AA15" s="27">
        <f t="shared" si="7"/>
        <v>0</v>
      </c>
      <c r="AB15" s="7">
        <f t="shared" si="18"/>
        <v>0</v>
      </c>
      <c r="AC15" s="7">
        <f t="shared" si="18"/>
        <v>0</v>
      </c>
      <c r="AD15" s="7">
        <f t="shared" si="18"/>
        <v>0</v>
      </c>
      <c r="AE15" s="7">
        <f t="shared" si="19"/>
        <v>0</v>
      </c>
      <c r="AG15" s="7">
        <f t="shared" si="8"/>
        <v>0</v>
      </c>
      <c r="AI15" s="7">
        <f t="shared" si="9"/>
        <v>0</v>
      </c>
    </row>
    <row r="16" spans="1:35" x14ac:dyDescent="0.25">
      <c r="A16" s="28"/>
      <c r="B16" s="22">
        <v>8</v>
      </c>
      <c r="C16" s="29"/>
      <c r="D16" s="35">
        <f>D15+C15</f>
        <v>0</v>
      </c>
      <c r="E16" s="31"/>
      <c r="F16" s="31"/>
      <c r="G16" s="32">
        <f t="shared" si="10"/>
        <v>0</v>
      </c>
      <c r="H16" s="33"/>
      <c r="I16" s="30">
        <f t="shared" si="23"/>
        <v>0</v>
      </c>
      <c r="J16" s="30">
        <f t="shared" si="11"/>
        <v>0</v>
      </c>
      <c r="K16" s="21">
        <f t="shared" si="21"/>
        <v>26</v>
      </c>
      <c r="L16" s="34">
        <f t="shared" si="22"/>
        <v>8</v>
      </c>
      <c r="M16" s="34">
        <f t="shared" si="12"/>
        <v>0</v>
      </c>
      <c r="N16" s="7">
        <f t="shared" si="13"/>
        <v>0</v>
      </c>
      <c r="O16" s="7">
        <f t="shared" si="0"/>
        <v>0</v>
      </c>
      <c r="P16" s="7">
        <f t="shared" si="14"/>
        <v>0</v>
      </c>
      <c r="Q16" s="7">
        <f t="shared" si="1"/>
        <v>0</v>
      </c>
      <c r="R16" s="7">
        <f t="shared" si="2"/>
        <v>0</v>
      </c>
      <c r="S16" s="7">
        <f t="shared" si="15"/>
        <v>0</v>
      </c>
      <c r="T16" s="7">
        <f t="shared" si="16"/>
        <v>0</v>
      </c>
      <c r="U16" s="7">
        <f t="shared" si="17"/>
        <v>0</v>
      </c>
      <c r="V16" s="7">
        <f t="shared" si="17"/>
        <v>0</v>
      </c>
      <c r="W16" s="7">
        <f t="shared" si="3"/>
        <v>0</v>
      </c>
      <c r="X16" s="8">
        <f t="shared" si="4"/>
        <v>0</v>
      </c>
      <c r="Y16" s="8">
        <f t="shared" si="5"/>
        <v>0</v>
      </c>
      <c r="Z16" s="8">
        <f t="shared" si="6"/>
        <v>0</v>
      </c>
      <c r="AA16" s="27">
        <f t="shared" si="7"/>
        <v>0</v>
      </c>
      <c r="AB16" s="7">
        <f t="shared" si="18"/>
        <v>0</v>
      </c>
      <c r="AC16" s="7">
        <f t="shared" si="18"/>
        <v>0</v>
      </c>
      <c r="AD16" s="7">
        <f t="shared" si="18"/>
        <v>0</v>
      </c>
      <c r="AE16" s="7">
        <f t="shared" si="19"/>
        <v>0</v>
      </c>
      <c r="AG16" s="7">
        <f t="shared" si="8"/>
        <v>0</v>
      </c>
      <c r="AI16" s="7">
        <f t="shared" si="9"/>
        <v>0</v>
      </c>
    </row>
    <row r="17" spans="1:35" x14ac:dyDescent="0.25">
      <c r="A17" s="28"/>
      <c r="B17" s="22">
        <v>9</v>
      </c>
      <c r="C17" s="29"/>
      <c r="D17" s="35">
        <f t="shared" ref="D17:D34" si="24">D16+C16</f>
        <v>0</v>
      </c>
      <c r="E17" s="31"/>
      <c r="F17" s="31"/>
      <c r="G17" s="32">
        <f t="shared" si="10"/>
        <v>0</v>
      </c>
      <c r="H17" s="33"/>
      <c r="I17" s="30">
        <f t="shared" si="23"/>
        <v>0</v>
      </c>
      <c r="J17" s="30">
        <f t="shared" si="11"/>
        <v>0</v>
      </c>
      <c r="K17" s="21">
        <f t="shared" si="21"/>
        <v>26</v>
      </c>
      <c r="L17" s="34">
        <f t="shared" si="22"/>
        <v>9</v>
      </c>
      <c r="M17" s="34">
        <f t="shared" si="12"/>
        <v>0</v>
      </c>
      <c r="N17" s="7">
        <f t="shared" si="13"/>
        <v>0</v>
      </c>
      <c r="O17" s="7">
        <f t="shared" si="0"/>
        <v>0</v>
      </c>
      <c r="P17" s="7">
        <f t="shared" si="14"/>
        <v>0</v>
      </c>
      <c r="Q17" s="7">
        <f t="shared" si="1"/>
        <v>0</v>
      </c>
      <c r="R17" s="7">
        <f t="shared" si="2"/>
        <v>0</v>
      </c>
      <c r="S17" s="7">
        <f t="shared" si="15"/>
        <v>0</v>
      </c>
      <c r="T17" s="7">
        <f t="shared" si="16"/>
        <v>0</v>
      </c>
      <c r="U17" s="7">
        <f t="shared" si="17"/>
        <v>0</v>
      </c>
      <c r="V17" s="7">
        <f t="shared" si="17"/>
        <v>0</v>
      </c>
      <c r="W17" s="7">
        <f t="shared" si="3"/>
        <v>0</v>
      </c>
      <c r="X17" s="8">
        <f t="shared" si="4"/>
        <v>0</v>
      </c>
      <c r="Y17" s="8">
        <f t="shared" si="5"/>
        <v>0</v>
      </c>
      <c r="Z17" s="8">
        <f t="shared" si="6"/>
        <v>0</v>
      </c>
      <c r="AA17" s="27">
        <f t="shared" si="7"/>
        <v>0</v>
      </c>
      <c r="AB17" s="7">
        <f t="shared" si="18"/>
        <v>0</v>
      </c>
      <c r="AC17" s="7">
        <f t="shared" si="18"/>
        <v>0</v>
      </c>
      <c r="AD17" s="7">
        <f t="shared" si="18"/>
        <v>0</v>
      </c>
      <c r="AE17" s="7">
        <f t="shared" si="19"/>
        <v>0</v>
      </c>
      <c r="AG17" s="7">
        <f t="shared" si="8"/>
        <v>0</v>
      </c>
      <c r="AI17" s="7">
        <f t="shared" si="9"/>
        <v>0</v>
      </c>
    </row>
    <row r="18" spans="1:35" x14ac:dyDescent="0.25">
      <c r="A18" s="28"/>
      <c r="B18" s="22">
        <v>10</v>
      </c>
      <c r="C18" s="29"/>
      <c r="D18" s="35">
        <f t="shared" si="24"/>
        <v>0</v>
      </c>
      <c r="E18" s="31"/>
      <c r="F18" s="31"/>
      <c r="G18" s="32">
        <f t="shared" si="10"/>
        <v>0</v>
      </c>
      <c r="H18" s="33"/>
      <c r="I18" s="30">
        <f t="shared" si="23"/>
        <v>0</v>
      </c>
      <c r="J18" s="30">
        <f t="shared" si="11"/>
        <v>0</v>
      </c>
      <c r="K18" s="21">
        <f t="shared" si="21"/>
        <v>26</v>
      </c>
      <c r="L18" s="34">
        <f t="shared" si="22"/>
        <v>10</v>
      </c>
      <c r="M18" s="34">
        <f t="shared" si="12"/>
        <v>0</v>
      </c>
      <c r="N18" s="7">
        <f t="shared" si="13"/>
        <v>0</v>
      </c>
      <c r="O18" s="7">
        <f t="shared" si="0"/>
        <v>0</v>
      </c>
      <c r="P18" s="7">
        <f t="shared" si="14"/>
        <v>0</v>
      </c>
      <c r="Q18" s="7">
        <f t="shared" si="1"/>
        <v>0</v>
      </c>
      <c r="R18" s="7">
        <f t="shared" si="2"/>
        <v>0</v>
      </c>
      <c r="S18" s="7">
        <f t="shared" si="15"/>
        <v>0</v>
      </c>
      <c r="T18" s="7">
        <f t="shared" si="16"/>
        <v>0</v>
      </c>
      <c r="U18" s="7">
        <f t="shared" si="17"/>
        <v>0</v>
      </c>
      <c r="V18" s="7">
        <f t="shared" si="17"/>
        <v>0</v>
      </c>
      <c r="W18" s="7">
        <f t="shared" si="3"/>
        <v>0</v>
      </c>
      <c r="X18" s="8">
        <f t="shared" si="4"/>
        <v>0</v>
      </c>
      <c r="Y18" s="8">
        <f t="shared" si="5"/>
        <v>0</v>
      </c>
      <c r="Z18" s="8">
        <f t="shared" si="6"/>
        <v>0</v>
      </c>
      <c r="AA18" s="27">
        <f t="shared" si="7"/>
        <v>0</v>
      </c>
      <c r="AB18" s="7">
        <f t="shared" si="18"/>
        <v>0</v>
      </c>
      <c r="AC18" s="7">
        <f t="shared" si="18"/>
        <v>0</v>
      </c>
      <c r="AD18" s="7">
        <f t="shared" si="18"/>
        <v>0</v>
      </c>
      <c r="AE18" s="7">
        <f t="shared" si="19"/>
        <v>0</v>
      </c>
      <c r="AG18" s="7">
        <f t="shared" si="8"/>
        <v>0</v>
      </c>
      <c r="AI18" s="7">
        <f t="shared" si="9"/>
        <v>0</v>
      </c>
    </row>
    <row r="19" spans="1:35" s="21" customFormat="1" x14ac:dyDescent="0.25">
      <c r="A19" s="28"/>
      <c r="B19" s="22">
        <v>11</v>
      </c>
      <c r="C19" s="29"/>
      <c r="D19" s="35">
        <f t="shared" si="24"/>
        <v>0</v>
      </c>
      <c r="E19" s="31"/>
      <c r="F19" s="31"/>
      <c r="G19" s="32">
        <f t="shared" si="10"/>
        <v>0</v>
      </c>
      <c r="H19" s="33"/>
      <c r="I19" s="35">
        <f t="shared" si="23"/>
        <v>0</v>
      </c>
      <c r="J19" s="30">
        <f t="shared" si="11"/>
        <v>0</v>
      </c>
      <c r="K19" s="21">
        <f t="shared" si="21"/>
        <v>26</v>
      </c>
      <c r="L19" s="34">
        <f t="shared" si="22"/>
        <v>11</v>
      </c>
      <c r="M19" s="34">
        <f t="shared" si="12"/>
        <v>0</v>
      </c>
      <c r="N19" s="34">
        <f t="shared" si="13"/>
        <v>0</v>
      </c>
      <c r="O19" s="7">
        <f t="shared" si="0"/>
        <v>0</v>
      </c>
      <c r="P19" s="7">
        <f t="shared" si="14"/>
        <v>0</v>
      </c>
      <c r="Q19" s="7">
        <f t="shared" si="1"/>
        <v>0</v>
      </c>
      <c r="R19" s="7">
        <f t="shared" si="2"/>
        <v>0</v>
      </c>
      <c r="S19" s="7">
        <f t="shared" si="15"/>
        <v>0</v>
      </c>
      <c r="T19" s="34">
        <f t="shared" si="16"/>
        <v>0</v>
      </c>
      <c r="U19" s="34">
        <f t="shared" si="17"/>
        <v>0</v>
      </c>
      <c r="V19" s="7">
        <f t="shared" si="17"/>
        <v>0</v>
      </c>
      <c r="W19" s="34">
        <f t="shared" si="3"/>
        <v>0</v>
      </c>
      <c r="X19" s="8">
        <f t="shared" si="4"/>
        <v>0</v>
      </c>
      <c r="Y19" s="36">
        <f t="shared" si="5"/>
        <v>0</v>
      </c>
      <c r="Z19" s="8">
        <f t="shared" si="6"/>
        <v>0</v>
      </c>
      <c r="AA19" s="27">
        <f t="shared" si="7"/>
        <v>0</v>
      </c>
      <c r="AB19" s="34">
        <f t="shared" si="18"/>
        <v>0</v>
      </c>
      <c r="AC19" s="34">
        <f t="shared" si="18"/>
        <v>0</v>
      </c>
      <c r="AD19" s="7">
        <f t="shared" si="18"/>
        <v>0</v>
      </c>
      <c r="AE19" s="7">
        <f t="shared" si="19"/>
        <v>0</v>
      </c>
      <c r="AG19" s="34">
        <f t="shared" si="8"/>
        <v>0</v>
      </c>
      <c r="AH19" s="34"/>
      <c r="AI19" s="7">
        <f t="shared" si="9"/>
        <v>0</v>
      </c>
    </row>
    <row r="20" spans="1:35" x14ac:dyDescent="0.25">
      <c r="A20" s="28"/>
      <c r="B20" s="22">
        <v>12</v>
      </c>
      <c r="C20" s="29"/>
      <c r="D20" s="35">
        <f t="shared" si="24"/>
        <v>0</v>
      </c>
      <c r="E20" s="31"/>
      <c r="F20" s="31"/>
      <c r="G20" s="32">
        <f t="shared" si="10"/>
        <v>0</v>
      </c>
      <c r="H20" s="33"/>
      <c r="I20" s="30">
        <f t="shared" si="23"/>
        <v>0</v>
      </c>
      <c r="J20" s="30">
        <f t="shared" si="11"/>
        <v>0</v>
      </c>
      <c r="K20" s="21">
        <f t="shared" si="21"/>
        <v>26</v>
      </c>
      <c r="L20" s="34">
        <f t="shared" si="22"/>
        <v>12</v>
      </c>
      <c r="M20" s="34">
        <f t="shared" si="12"/>
        <v>0</v>
      </c>
      <c r="N20" s="7">
        <f t="shared" si="13"/>
        <v>0</v>
      </c>
      <c r="O20" s="7">
        <f t="shared" si="0"/>
        <v>0</v>
      </c>
      <c r="P20" s="7">
        <f t="shared" si="14"/>
        <v>0</v>
      </c>
      <c r="Q20" s="7">
        <f t="shared" si="1"/>
        <v>0</v>
      </c>
      <c r="R20" s="7">
        <f t="shared" si="2"/>
        <v>0</v>
      </c>
      <c r="S20" s="7">
        <f t="shared" si="15"/>
        <v>0</v>
      </c>
      <c r="T20" s="7">
        <f t="shared" si="16"/>
        <v>0</v>
      </c>
      <c r="U20" s="7">
        <f t="shared" si="17"/>
        <v>0</v>
      </c>
      <c r="V20" s="7">
        <f t="shared" si="17"/>
        <v>0</v>
      </c>
      <c r="W20" s="7">
        <f t="shared" si="3"/>
        <v>0</v>
      </c>
      <c r="X20" s="8">
        <f t="shared" si="4"/>
        <v>0</v>
      </c>
      <c r="Y20" s="8">
        <f t="shared" si="5"/>
        <v>0</v>
      </c>
      <c r="Z20" s="8">
        <f t="shared" si="6"/>
        <v>0</v>
      </c>
      <c r="AA20" s="27">
        <f t="shared" si="7"/>
        <v>0</v>
      </c>
      <c r="AB20" s="7">
        <f t="shared" si="18"/>
        <v>0</v>
      </c>
      <c r="AC20" s="7">
        <f t="shared" si="18"/>
        <v>0</v>
      </c>
      <c r="AD20" s="7">
        <f t="shared" si="18"/>
        <v>0</v>
      </c>
      <c r="AE20" s="7">
        <f t="shared" si="19"/>
        <v>0</v>
      </c>
      <c r="AG20" s="7">
        <f t="shared" si="8"/>
        <v>0</v>
      </c>
      <c r="AI20" s="7">
        <f t="shared" si="9"/>
        <v>0</v>
      </c>
    </row>
    <row r="21" spans="1:35" x14ac:dyDescent="0.25">
      <c r="A21" s="28"/>
      <c r="B21" s="22">
        <v>13</v>
      </c>
      <c r="C21" s="29">
        <f>45000/26</f>
        <v>1730.7692307692307</v>
      </c>
      <c r="D21" s="35">
        <f t="shared" si="24"/>
        <v>0</v>
      </c>
      <c r="E21" s="31"/>
      <c r="F21" s="31"/>
      <c r="G21" s="32">
        <f t="shared" si="10"/>
        <v>0</v>
      </c>
      <c r="H21" s="33"/>
      <c r="I21" s="30">
        <f t="shared" si="23"/>
        <v>0</v>
      </c>
      <c r="J21" s="30">
        <f t="shared" si="11"/>
        <v>0</v>
      </c>
      <c r="K21" s="21">
        <f t="shared" si="21"/>
        <v>26</v>
      </c>
      <c r="L21" s="34">
        <f t="shared" si="22"/>
        <v>13</v>
      </c>
      <c r="M21" s="34">
        <f t="shared" si="12"/>
        <v>24230.76923076923</v>
      </c>
      <c r="N21" s="7">
        <f t="shared" si="13"/>
        <v>24230.76923076923</v>
      </c>
      <c r="O21" s="7">
        <f t="shared" si="0"/>
        <v>24230.76923076923</v>
      </c>
      <c r="P21" s="7">
        <f t="shared" si="14"/>
        <v>0</v>
      </c>
      <c r="Q21" s="7">
        <f t="shared" si="1"/>
        <v>0</v>
      </c>
      <c r="R21" s="7">
        <f t="shared" si="2"/>
        <v>0</v>
      </c>
      <c r="S21" s="7">
        <f t="shared" si="15"/>
        <v>0</v>
      </c>
      <c r="T21" s="7">
        <f t="shared" si="16"/>
        <v>0</v>
      </c>
      <c r="U21" s="7">
        <f t="shared" si="17"/>
        <v>0</v>
      </c>
      <c r="V21" s="7">
        <f t="shared" si="17"/>
        <v>0</v>
      </c>
      <c r="W21" s="7">
        <f t="shared" si="3"/>
        <v>0</v>
      </c>
      <c r="X21" s="8">
        <f t="shared" si="4"/>
        <v>0</v>
      </c>
      <c r="Y21" s="8">
        <f t="shared" si="5"/>
        <v>0</v>
      </c>
      <c r="Z21" s="8">
        <f t="shared" si="6"/>
        <v>0</v>
      </c>
      <c r="AA21" s="27">
        <f t="shared" si="7"/>
        <v>0</v>
      </c>
      <c r="AB21" s="7">
        <f t="shared" si="18"/>
        <v>0</v>
      </c>
      <c r="AC21" s="7">
        <f t="shared" si="18"/>
        <v>0</v>
      </c>
      <c r="AD21" s="7">
        <f t="shared" si="18"/>
        <v>0</v>
      </c>
      <c r="AE21" s="7">
        <f t="shared" si="19"/>
        <v>0</v>
      </c>
      <c r="AG21" s="7">
        <f t="shared" si="8"/>
        <v>138.46</v>
      </c>
      <c r="AI21" s="7">
        <f t="shared" si="9"/>
        <v>1592.3092307692307</v>
      </c>
    </row>
    <row r="22" spans="1:35" x14ac:dyDescent="0.25">
      <c r="A22" s="28"/>
      <c r="B22" s="22">
        <v>14</v>
      </c>
      <c r="C22" s="29">
        <f t="shared" ref="C22:C34" si="25">45000/26</f>
        <v>1730.7692307692307</v>
      </c>
      <c r="D22" s="35">
        <f t="shared" si="24"/>
        <v>1730.7692307692307</v>
      </c>
      <c r="E22" s="33"/>
      <c r="F22" s="31"/>
      <c r="G22" s="32">
        <f t="shared" si="10"/>
        <v>0</v>
      </c>
      <c r="H22" s="33"/>
      <c r="I22" s="30">
        <f t="shared" si="23"/>
        <v>0</v>
      </c>
      <c r="J22" s="30">
        <f t="shared" si="11"/>
        <v>0</v>
      </c>
      <c r="K22" s="21">
        <f t="shared" si="21"/>
        <v>26</v>
      </c>
      <c r="L22" s="34">
        <f t="shared" si="22"/>
        <v>14</v>
      </c>
      <c r="M22" s="34">
        <f t="shared" si="12"/>
        <v>24230.76923076923</v>
      </c>
      <c r="N22" s="7">
        <f t="shared" si="13"/>
        <v>24230.76923076923</v>
      </c>
      <c r="O22" s="7">
        <f t="shared" si="0"/>
        <v>24230.76923076923</v>
      </c>
      <c r="P22" s="7">
        <f t="shared" si="14"/>
        <v>0</v>
      </c>
      <c r="Q22" s="7">
        <f t="shared" si="1"/>
        <v>0</v>
      </c>
      <c r="R22" s="7">
        <f t="shared" si="2"/>
        <v>0</v>
      </c>
      <c r="S22" s="7">
        <f t="shared" si="15"/>
        <v>0</v>
      </c>
      <c r="T22" s="7">
        <f t="shared" si="16"/>
        <v>0</v>
      </c>
      <c r="U22" s="7">
        <f t="shared" si="17"/>
        <v>0</v>
      </c>
      <c r="V22" s="7">
        <f t="shared" si="17"/>
        <v>0</v>
      </c>
      <c r="W22" s="7">
        <f t="shared" si="3"/>
        <v>0</v>
      </c>
      <c r="X22" s="8">
        <f t="shared" si="4"/>
        <v>0</v>
      </c>
      <c r="Y22" s="8">
        <f t="shared" si="5"/>
        <v>0</v>
      </c>
      <c r="Z22" s="8">
        <f t="shared" si="6"/>
        <v>0</v>
      </c>
      <c r="AA22" s="27">
        <f t="shared" si="7"/>
        <v>0</v>
      </c>
      <c r="AB22" s="7">
        <f t="shared" si="18"/>
        <v>0</v>
      </c>
      <c r="AC22" s="7">
        <f t="shared" si="18"/>
        <v>0</v>
      </c>
      <c r="AD22" s="7">
        <f t="shared" si="18"/>
        <v>0</v>
      </c>
      <c r="AE22" s="7">
        <f t="shared" si="19"/>
        <v>0</v>
      </c>
      <c r="AG22" s="7">
        <f t="shared" si="8"/>
        <v>138.46</v>
      </c>
      <c r="AI22" s="7">
        <f t="shared" si="9"/>
        <v>1592.3092307692307</v>
      </c>
    </row>
    <row r="23" spans="1:35" x14ac:dyDescent="0.25">
      <c r="A23" s="28"/>
      <c r="B23" s="22">
        <v>15</v>
      </c>
      <c r="C23" s="29">
        <f t="shared" si="25"/>
        <v>1730.7692307692307</v>
      </c>
      <c r="D23" s="35">
        <f t="shared" si="24"/>
        <v>3461.5384615384614</v>
      </c>
      <c r="E23" s="31"/>
      <c r="F23" s="31"/>
      <c r="G23" s="32">
        <f t="shared" si="10"/>
        <v>0</v>
      </c>
      <c r="H23" s="33"/>
      <c r="I23" s="30">
        <f t="shared" si="23"/>
        <v>0</v>
      </c>
      <c r="J23" s="30">
        <f t="shared" si="11"/>
        <v>0</v>
      </c>
      <c r="K23" s="21">
        <f t="shared" si="21"/>
        <v>26</v>
      </c>
      <c r="L23" s="34">
        <f t="shared" si="22"/>
        <v>15</v>
      </c>
      <c r="M23" s="34">
        <f t="shared" si="12"/>
        <v>24230.76923076923</v>
      </c>
      <c r="N23" s="7">
        <f t="shared" si="13"/>
        <v>24230.76923076923</v>
      </c>
      <c r="O23" s="7">
        <f t="shared" si="0"/>
        <v>24230.76923076923</v>
      </c>
      <c r="P23" s="7">
        <f t="shared" si="14"/>
        <v>0</v>
      </c>
      <c r="Q23" s="7">
        <f t="shared" si="1"/>
        <v>0</v>
      </c>
      <c r="R23" s="7">
        <f t="shared" si="2"/>
        <v>0</v>
      </c>
      <c r="S23" s="7">
        <f t="shared" si="15"/>
        <v>0</v>
      </c>
      <c r="T23" s="7">
        <f t="shared" si="16"/>
        <v>0</v>
      </c>
      <c r="U23" s="7">
        <f t="shared" si="17"/>
        <v>0</v>
      </c>
      <c r="V23" s="7">
        <f t="shared" si="17"/>
        <v>0</v>
      </c>
      <c r="W23" s="7">
        <f t="shared" si="3"/>
        <v>0</v>
      </c>
      <c r="X23" s="8">
        <f t="shared" si="4"/>
        <v>0</v>
      </c>
      <c r="Y23" s="8">
        <f t="shared" si="5"/>
        <v>0</v>
      </c>
      <c r="Z23" s="8">
        <f t="shared" si="6"/>
        <v>0</v>
      </c>
      <c r="AA23" s="27">
        <f t="shared" si="7"/>
        <v>0</v>
      </c>
      <c r="AB23" s="7">
        <f t="shared" si="18"/>
        <v>0</v>
      </c>
      <c r="AC23" s="7">
        <f t="shared" si="18"/>
        <v>0</v>
      </c>
      <c r="AD23" s="7">
        <f t="shared" si="18"/>
        <v>0</v>
      </c>
      <c r="AE23" s="7">
        <f t="shared" si="19"/>
        <v>0</v>
      </c>
      <c r="AG23" s="7">
        <f t="shared" si="8"/>
        <v>138.46</v>
      </c>
      <c r="AI23" s="7">
        <f t="shared" si="9"/>
        <v>1592.3092307692307</v>
      </c>
    </row>
    <row r="24" spans="1:35" x14ac:dyDescent="0.25">
      <c r="A24" s="28"/>
      <c r="B24" s="22">
        <v>16</v>
      </c>
      <c r="C24" s="29">
        <f t="shared" si="25"/>
        <v>1730.7692307692307</v>
      </c>
      <c r="D24" s="35">
        <f t="shared" si="24"/>
        <v>5192.3076923076924</v>
      </c>
      <c r="E24" s="31"/>
      <c r="F24" s="31"/>
      <c r="G24" s="32">
        <f t="shared" si="10"/>
        <v>0</v>
      </c>
      <c r="H24" s="33"/>
      <c r="I24" s="30">
        <f t="shared" si="23"/>
        <v>0</v>
      </c>
      <c r="J24" s="30">
        <f t="shared" si="11"/>
        <v>0</v>
      </c>
      <c r="K24" s="21">
        <f t="shared" si="21"/>
        <v>26</v>
      </c>
      <c r="L24" s="34">
        <f t="shared" si="22"/>
        <v>16</v>
      </c>
      <c r="M24" s="34">
        <f t="shared" si="12"/>
        <v>24230.76923076923</v>
      </c>
      <c r="N24" s="7">
        <f t="shared" si="13"/>
        <v>24230.76923076923</v>
      </c>
      <c r="O24" s="7">
        <f t="shared" si="0"/>
        <v>24230.76923076923</v>
      </c>
      <c r="P24" s="7">
        <f t="shared" si="14"/>
        <v>0</v>
      </c>
      <c r="Q24" s="7">
        <f t="shared" si="1"/>
        <v>0</v>
      </c>
      <c r="R24" s="7">
        <f t="shared" si="2"/>
        <v>0</v>
      </c>
      <c r="S24" s="7">
        <f t="shared" si="15"/>
        <v>0</v>
      </c>
      <c r="T24" s="7">
        <f t="shared" si="16"/>
        <v>0</v>
      </c>
      <c r="U24" s="7">
        <f t="shared" si="17"/>
        <v>0</v>
      </c>
      <c r="V24" s="7">
        <f t="shared" si="17"/>
        <v>0</v>
      </c>
      <c r="W24" s="7">
        <f t="shared" si="3"/>
        <v>0</v>
      </c>
      <c r="X24" s="8">
        <f t="shared" si="4"/>
        <v>0</v>
      </c>
      <c r="Y24" s="8">
        <f t="shared" si="5"/>
        <v>0</v>
      </c>
      <c r="Z24" s="8">
        <f t="shared" si="6"/>
        <v>0</v>
      </c>
      <c r="AA24" s="27">
        <f t="shared" si="7"/>
        <v>0</v>
      </c>
      <c r="AB24" s="7">
        <f t="shared" si="18"/>
        <v>0</v>
      </c>
      <c r="AC24" s="7">
        <f t="shared" si="18"/>
        <v>0</v>
      </c>
      <c r="AD24" s="7">
        <f t="shared" si="18"/>
        <v>0</v>
      </c>
      <c r="AE24" s="7">
        <f t="shared" si="19"/>
        <v>0</v>
      </c>
      <c r="AG24" s="7">
        <f t="shared" si="8"/>
        <v>138.46</v>
      </c>
      <c r="AI24" s="7">
        <f t="shared" si="9"/>
        <v>1592.3092307692307</v>
      </c>
    </row>
    <row r="25" spans="1:35" x14ac:dyDescent="0.25">
      <c r="A25" s="28"/>
      <c r="B25" s="22">
        <v>17</v>
      </c>
      <c r="C25" s="29">
        <f t="shared" si="25"/>
        <v>1730.7692307692307</v>
      </c>
      <c r="D25" s="35">
        <f t="shared" si="24"/>
        <v>6923.0769230769229</v>
      </c>
      <c r="E25" s="31"/>
      <c r="F25" s="31"/>
      <c r="G25" s="32">
        <f t="shared" si="10"/>
        <v>0</v>
      </c>
      <c r="H25" s="33"/>
      <c r="I25" s="30">
        <f t="shared" si="23"/>
        <v>0</v>
      </c>
      <c r="J25" s="30">
        <f t="shared" si="11"/>
        <v>0</v>
      </c>
      <c r="K25" s="21">
        <f t="shared" si="21"/>
        <v>26</v>
      </c>
      <c r="L25" s="34">
        <f t="shared" si="22"/>
        <v>17</v>
      </c>
      <c r="M25" s="34">
        <f t="shared" si="12"/>
        <v>24230.76923076923</v>
      </c>
      <c r="N25" s="7">
        <f t="shared" si="13"/>
        <v>24230.76923076923</v>
      </c>
      <c r="O25" s="7">
        <f t="shared" si="0"/>
        <v>24230.76923076923</v>
      </c>
      <c r="P25" s="7">
        <f t="shared" si="14"/>
        <v>0</v>
      </c>
      <c r="Q25" s="7">
        <f t="shared" si="1"/>
        <v>0</v>
      </c>
      <c r="R25" s="7">
        <f t="shared" si="2"/>
        <v>0</v>
      </c>
      <c r="S25" s="7">
        <f t="shared" si="15"/>
        <v>0</v>
      </c>
      <c r="T25" s="7">
        <f t="shared" si="16"/>
        <v>0</v>
      </c>
      <c r="U25" s="7">
        <f t="shared" si="17"/>
        <v>0</v>
      </c>
      <c r="V25" s="7">
        <f t="shared" si="17"/>
        <v>0</v>
      </c>
      <c r="W25" s="7">
        <f t="shared" si="3"/>
        <v>0</v>
      </c>
      <c r="X25" s="8">
        <f t="shared" si="4"/>
        <v>0</v>
      </c>
      <c r="Y25" s="8">
        <f t="shared" si="5"/>
        <v>0</v>
      </c>
      <c r="Z25" s="8">
        <f t="shared" si="6"/>
        <v>0</v>
      </c>
      <c r="AA25" s="27">
        <f t="shared" si="7"/>
        <v>0</v>
      </c>
      <c r="AB25" s="7">
        <f t="shared" si="18"/>
        <v>0</v>
      </c>
      <c r="AC25" s="7">
        <f t="shared" si="18"/>
        <v>0</v>
      </c>
      <c r="AD25" s="7">
        <f t="shared" si="18"/>
        <v>0</v>
      </c>
      <c r="AE25" s="7">
        <f t="shared" si="19"/>
        <v>0</v>
      </c>
      <c r="AG25" s="7">
        <f t="shared" si="8"/>
        <v>138.46</v>
      </c>
      <c r="AI25" s="7">
        <f t="shared" si="9"/>
        <v>1592.3092307692307</v>
      </c>
    </row>
    <row r="26" spans="1:35" x14ac:dyDescent="0.25">
      <c r="A26" s="28"/>
      <c r="B26" s="22">
        <v>18</v>
      </c>
      <c r="C26" s="29">
        <f t="shared" si="25"/>
        <v>1730.7692307692307</v>
      </c>
      <c r="D26" s="35">
        <f t="shared" si="24"/>
        <v>8653.8461538461543</v>
      </c>
      <c r="E26" s="31"/>
      <c r="F26" s="31"/>
      <c r="G26" s="32">
        <f t="shared" si="10"/>
        <v>0</v>
      </c>
      <c r="H26" s="33"/>
      <c r="I26" s="30">
        <f t="shared" si="23"/>
        <v>0</v>
      </c>
      <c r="J26" s="30">
        <f t="shared" si="11"/>
        <v>0</v>
      </c>
      <c r="K26" s="21">
        <f t="shared" si="21"/>
        <v>26</v>
      </c>
      <c r="L26" s="34">
        <f t="shared" si="22"/>
        <v>18</v>
      </c>
      <c r="M26" s="34">
        <f t="shared" si="12"/>
        <v>24230.76923076923</v>
      </c>
      <c r="N26" s="7">
        <f t="shared" si="13"/>
        <v>24230.76923076923</v>
      </c>
      <c r="O26" s="7">
        <f t="shared" si="0"/>
        <v>24230.76923076923</v>
      </c>
      <c r="P26" s="7">
        <f t="shared" si="14"/>
        <v>0</v>
      </c>
      <c r="Q26" s="7">
        <f t="shared" si="1"/>
        <v>0</v>
      </c>
      <c r="R26" s="7">
        <f t="shared" si="2"/>
        <v>0</v>
      </c>
      <c r="S26" s="7">
        <f t="shared" si="15"/>
        <v>0</v>
      </c>
      <c r="T26" s="7">
        <f t="shared" si="16"/>
        <v>0</v>
      </c>
      <c r="U26" s="7">
        <f t="shared" ref="U26:V34" si="26">+U25+AC25</f>
        <v>0</v>
      </c>
      <c r="V26" s="7">
        <f t="shared" si="26"/>
        <v>0</v>
      </c>
      <c r="W26" s="7">
        <f t="shared" si="3"/>
        <v>0</v>
      </c>
      <c r="X26" s="8">
        <f t="shared" si="4"/>
        <v>0</v>
      </c>
      <c r="Y26" s="8">
        <f t="shared" si="5"/>
        <v>0</v>
      </c>
      <c r="Z26" s="8">
        <f t="shared" si="6"/>
        <v>0</v>
      </c>
      <c r="AA26" s="27">
        <f t="shared" si="7"/>
        <v>0</v>
      </c>
      <c r="AB26" s="7">
        <f t="shared" si="18"/>
        <v>0</v>
      </c>
      <c r="AC26" s="7">
        <f t="shared" si="18"/>
        <v>0</v>
      </c>
      <c r="AD26" s="7">
        <f t="shared" si="18"/>
        <v>0</v>
      </c>
      <c r="AE26" s="7">
        <f t="shared" si="19"/>
        <v>0</v>
      </c>
      <c r="AG26" s="7">
        <f t="shared" si="8"/>
        <v>138.46</v>
      </c>
      <c r="AI26" s="7">
        <f t="shared" si="9"/>
        <v>1592.3092307692307</v>
      </c>
    </row>
    <row r="27" spans="1:35" x14ac:dyDescent="0.25">
      <c r="A27" s="28"/>
      <c r="B27" s="22">
        <v>19</v>
      </c>
      <c r="C27" s="29">
        <f t="shared" si="25"/>
        <v>1730.7692307692307</v>
      </c>
      <c r="D27" s="35">
        <f t="shared" si="24"/>
        <v>10384.615384615385</v>
      </c>
      <c r="E27" s="31"/>
      <c r="F27" s="31"/>
      <c r="G27" s="32">
        <f t="shared" si="10"/>
        <v>0</v>
      </c>
      <c r="H27" s="33"/>
      <c r="I27" s="30">
        <f t="shared" si="23"/>
        <v>0</v>
      </c>
      <c r="J27" s="30">
        <f t="shared" si="11"/>
        <v>0</v>
      </c>
      <c r="K27" s="21">
        <f t="shared" si="21"/>
        <v>26</v>
      </c>
      <c r="L27" s="34">
        <f t="shared" si="22"/>
        <v>19</v>
      </c>
      <c r="M27" s="34">
        <f t="shared" si="12"/>
        <v>24230.76923076923</v>
      </c>
      <c r="N27" s="7">
        <f t="shared" si="13"/>
        <v>24230.76923076923</v>
      </c>
      <c r="O27" s="7">
        <f t="shared" si="0"/>
        <v>24230.76923076923</v>
      </c>
      <c r="P27" s="7">
        <f t="shared" si="14"/>
        <v>0</v>
      </c>
      <c r="Q27" s="7">
        <f t="shared" si="1"/>
        <v>0</v>
      </c>
      <c r="R27" s="7">
        <f t="shared" si="2"/>
        <v>0</v>
      </c>
      <c r="S27" s="7">
        <f t="shared" si="15"/>
        <v>0</v>
      </c>
      <c r="T27" s="7">
        <f t="shared" si="16"/>
        <v>0</v>
      </c>
      <c r="U27" s="7">
        <f t="shared" si="26"/>
        <v>0</v>
      </c>
      <c r="V27" s="7">
        <f t="shared" si="26"/>
        <v>0</v>
      </c>
      <c r="W27" s="7">
        <f t="shared" si="3"/>
        <v>0</v>
      </c>
      <c r="X27" s="8">
        <f t="shared" si="4"/>
        <v>0</v>
      </c>
      <c r="Y27" s="8">
        <f t="shared" si="5"/>
        <v>0</v>
      </c>
      <c r="Z27" s="8">
        <f t="shared" si="6"/>
        <v>0</v>
      </c>
      <c r="AA27" s="27">
        <f t="shared" si="7"/>
        <v>0</v>
      </c>
      <c r="AB27" s="7">
        <f t="shared" si="18"/>
        <v>0</v>
      </c>
      <c r="AC27" s="7">
        <f t="shared" si="18"/>
        <v>0</v>
      </c>
      <c r="AD27" s="7">
        <f t="shared" si="18"/>
        <v>0</v>
      </c>
      <c r="AE27" s="7">
        <f t="shared" si="19"/>
        <v>0</v>
      </c>
      <c r="AG27" s="7">
        <f t="shared" si="8"/>
        <v>138.46</v>
      </c>
      <c r="AI27" s="7">
        <f t="shared" si="9"/>
        <v>1592.3092307692307</v>
      </c>
    </row>
    <row r="28" spans="1:35" x14ac:dyDescent="0.25">
      <c r="A28" s="28"/>
      <c r="B28" s="22">
        <v>20</v>
      </c>
      <c r="C28" s="29">
        <f t="shared" si="25"/>
        <v>1730.7692307692307</v>
      </c>
      <c r="D28" s="35">
        <f t="shared" si="24"/>
        <v>12115.384615384615</v>
      </c>
      <c r="E28" s="31"/>
      <c r="F28" s="31"/>
      <c r="G28" s="32">
        <f t="shared" si="10"/>
        <v>0</v>
      </c>
      <c r="H28" s="33"/>
      <c r="I28" s="30">
        <f t="shared" si="23"/>
        <v>0</v>
      </c>
      <c r="J28" s="30">
        <f t="shared" si="11"/>
        <v>0</v>
      </c>
      <c r="K28" s="21">
        <f t="shared" si="21"/>
        <v>26</v>
      </c>
      <c r="L28" s="34">
        <f t="shared" si="22"/>
        <v>20</v>
      </c>
      <c r="M28" s="34">
        <f t="shared" si="12"/>
        <v>24230.76923076923</v>
      </c>
      <c r="N28" s="7">
        <f t="shared" si="13"/>
        <v>24230.76923076923</v>
      </c>
      <c r="O28" s="7">
        <f t="shared" si="0"/>
        <v>24230.76923076923</v>
      </c>
      <c r="P28" s="7">
        <f t="shared" si="14"/>
        <v>0</v>
      </c>
      <c r="Q28" s="7">
        <f t="shared" si="1"/>
        <v>0</v>
      </c>
      <c r="R28" s="7">
        <f t="shared" si="2"/>
        <v>0</v>
      </c>
      <c r="S28" s="7">
        <f t="shared" si="15"/>
        <v>0</v>
      </c>
      <c r="T28" s="7">
        <f t="shared" si="16"/>
        <v>0</v>
      </c>
      <c r="U28" s="7">
        <f t="shared" si="26"/>
        <v>0</v>
      </c>
      <c r="V28" s="7">
        <f t="shared" si="26"/>
        <v>0</v>
      </c>
      <c r="W28" s="7">
        <f t="shared" si="3"/>
        <v>0</v>
      </c>
      <c r="X28" s="8">
        <f t="shared" si="4"/>
        <v>0</v>
      </c>
      <c r="Y28" s="8">
        <f t="shared" si="5"/>
        <v>0</v>
      </c>
      <c r="Z28" s="8">
        <f t="shared" si="6"/>
        <v>0</v>
      </c>
      <c r="AA28" s="27">
        <f t="shared" si="7"/>
        <v>0</v>
      </c>
      <c r="AB28" s="7">
        <f t="shared" si="18"/>
        <v>0</v>
      </c>
      <c r="AC28" s="7">
        <f t="shared" si="18"/>
        <v>0</v>
      </c>
      <c r="AD28" s="7">
        <f t="shared" si="18"/>
        <v>0</v>
      </c>
      <c r="AE28" s="7">
        <f t="shared" si="19"/>
        <v>0</v>
      </c>
      <c r="AG28" s="7">
        <f t="shared" si="8"/>
        <v>138.46</v>
      </c>
      <c r="AI28" s="7">
        <f t="shared" si="9"/>
        <v>1592.3092307692307</v>
      </c>
    </row>
    <row r="29" spans="1:35" x14ac:dyDescent="0.25">
      <c r="A29" s="28"/>
      <c r="B29" s="22">
        <v>21</v>
      </c>
      <c r="C29" s="29">
        <f t="shared" si="25"/>
        <v>1730.7692307692307</v>
      </c>
      <c r="D29" s="35">
        <f t="shared" si="24"/>
        <v>13846.153846153846</v>
      </c>
      <c r="E29" s="31"/>
      <c r="F29" s="31"/>
      <c r="G29" s="32">
        <f t="shared" si="10"/>
        <v>0</v>
      </c>
      <c r="H29" s="33"/>
      <c r="I29" s="30">
        <f t="shared" si="23"/>
        <v>0</v>
      </c>
      <c r="J29" s="30">
        <f t="shared" si="11"/>
        <v>0</v>
      </c>
      <c r="K29" s="21">
        <f t="shared" si="21"/>
        <v>26</v>
      </c>
      <c r="L29" s="34">
        <f t="shared" si="22"/>
        <v>21</v>
      </c>
      <c r="M29" s="34">
        <f t="shared" si="12"/>
        <v>24230.76923076923</v>
      </c>
      <c r="N29" s="7">
        <f t="shared" si="13"/>
        <v>24230.76923076923</v>
      </c>
      <c r="O29" s="7">
        <f t="shared" si="0"/>
        <v>24230.76923076923</v>
      </c>
      <c r="P29" s="7">
        <f t="shared" si="14"/>
        <v>0</v>
      </c>
      <c r="Q29" s="7">
        <f t="shared" si="1"/>
        <v>0</v>
      </c>
      <c r="R29" s="7">
        <f t="shared" si="2"/>
        <v>0</v>
      </c>
      <c r="S29" s="7">
        <f t="shared" si="15"/>
        <v>0</v>
      </c>
      <c r="T29" s="7">
        <f t="shared" si="16"/>
        <v>0</v>
      </c>
      <c r="U29" s="7">
        <f t="shared" si="26"/>
        <v>0</v>
      </c>
      <c r="V29" s="7">
        <f t="shared" si="26"/>
        <v>0</v>
      </c>
      <c r="W29" s="7">
        <f t="shared" si="3"/>
        <v>0</v>
      </c>
      <c r="X29" s="8">
        <f t="shared" si="4"/>
        <v>0</v>
      </c>
      <c r="Y29" s="8">
        <f t="shared" si="5"/>
        <v>0</v>
      </c>
      <c r="Z29" s="8">
        <f t="shared" si="6"/>
        <v>0</v>
      </c>
      <c r="AA29" s="27">
        <f t="shared" si="7"/>
        <v>0</v>
      </c>
      <c r="AB29" s="7">
        <f t="shared" si="18"/>
        <v>0</v>
      </c>
      <c r="AC29" s="7">
        <f t="shared" si="18"/>
        <v>0</v>
      </c>
      <c r="AD29" s="7">
        <f t="shared" si="18"/>
        <v>0</v>
      </c>
      <c r="AE29" s="7">
        <f t="shared" si="19"/>
        <v>0</v>
      </c>
      <c r="AG29" s="7">
        <f t="shared" si="8"/>
        <v>138.46</v>
      </c>
      <c r="AI29" s="7">
        <f t="shared" si="9"/>
        <v>1592.3092307692307</v>
      </c>
    </row>
    <row r="30" spans="1:35" x14ac:dyDescent="0.25">
      <c r="A30" s="28"/>
      <c r="B30" s="22">
        <v>22</v>
      </c>
      <c r="C30" s="29">
        <f t="shared" si="25"/>
        <v>1730.7692307692307</v>
      </c>
      <c r="D30" s="35">
        <f t="shared" si="24"/>
        <v>15576.923076923076</v>
      </c>
      <c r="E30" s="31"/>
      <c r="F30" s="31"/>
      <c r="G30" s="32">
        <f t="shared" si="10"/>
        <v>0</v>
      </c>
      <c r="H30" s="33"/>
      <c r="I30" s="30">
        <f t="shared" si="23"/>
        <v>0</v>
      </c>
      <c r="J30" s="30">
        <f t="shared" si="11"/>
        <v>0</v>
      </c>
      <c r="K30" s="21">
        <f t="shared" si="21"/>
        <v>26</v>
      </c>
      <c r="L30" s="34">
        <f t="shared" si="22"/>
        <v>22</v>
      </c>
      <c r="M30" s="34">
        <f t="shared" si="12"/>
        <v>24230.76923076923</v>
      </c>
      <c r="N30" s="7">
        <f t="shared" si="13"/>
        <v>24230.76923076923</v>
      </c>
      <c r="O30" s="7">
        <f t="shared" si="0"/>
        <v>24230.76923076923</v>
      </c>
      <c r="P30" s="7">
        <f t="shared" si="14"/>
        <v>0</v>
      </c>
      <c r="Q30" s="7">
        <f t="shared" si="1"/>
        <v>0</v>
      </c>
      <c r="R30" s="7">
        <f t="shared" si="2"/>
        <v>0</v>
      </c>
      <c r="S30" s="7">
        <f t="shared" si="15"/>
        <v>0</v>
      </c>
      <c r="T30" s="7">
        <f t="shared" si="16"/>
        <v>0</v>
      </c>
      <c r="U30" s="7">
        <f t="shared" si="26"/>
        <v>0</v>
      </c>
      <c r="V30" s="7">
        <f t="shared" si="26"/>
        <v>0</v>
      </c>
      <c r="W30" s="7">
        <f t="shared" si="3"/>
        <v>0</v>
      </c>
      <c r="X30" s="8">
        <f t="shared" si="4"/>
        <v>0</v>
      </c>
      <c r="Y30" s="8">
        <f t="shared" si="5"/>
        <v>0</v>
      </c>
      <c r="Z30" s="8">
        <f t="shared" si="6"/>
        <v>0</v>
      </c>
      <c r="AA30" s="27">
        <f t="shared" si="7"/>
        <v>0</v>
      </c>
      <c r="AB30" s="7">
        <f t="shared" si="18"/>
        <v>0</v>
      </c>
      <c r="AC30" s="7">
        <f t="shared" si="18"/>
        <v>0</v>
      </c>
      <c r="AD30" s="7">
        <f t="shared" si="18"/>
        <v>0</v>
      </c>
      <c r="AE30" s="7">
        <f t="shared" si="19"/>
        <v>0</v>
      </c>
      <c r="AG30" s="7">
        <f t="shared" si="8"/>
        <v>138.46</v>
      </c>
      <c r="AI30" s="7">
        <f t="shared" si="9"/>
        <v>1592.3092307692307</v>
      </c>
    </row>
    <row r="31" spans="1:35" x14ac:dyDescent="0.25">
      <c r="A31" s="28"/>
      <c r="B31" s="22">
        <v>23</v>
      </c>
      <c r="C31" s="29">
        <f t="shared" si="25"/>
        <v>1730.7692307692307</v>
      </c>
      <c r="D31" s="35">
        <f t="shared" si="24"/>
        <v>17307.692307692309</v>
      </c>
      <c r="E31" s="31"/>
      <c r="F31" s="31"/>
      <c r="G31" s="32">
        <f t="shared" si="10"/>
        <v>0</v>
      </c>
      <c r="H31" s="33"/>
      <c r="I31" s="30">
        <f t="shared" si="23"/>
        <v>0</v>
      </c>
      <c r="J31" s="30">
        <f t="shared" si="11"/>
        <v>0</v>
      </c>
      <c r="K31" s="21">
        <f t="shared" si="21"/>
        <v>26</v>
      </c>
      <c r="L31" s="34">
        <f t="shared" si="22"/>
        <v>23</v>
      </c>
      <c r="M31" s="34">
        <f t="shared" si="12"/>
        <v>24230.76923076923</v>
      </c>
      <c r="N31" s="7">
        <f t="shared" si="13"/>
        <v>24230.76923076923</v>
      </c>
      <c r="O31" s="7">
        <f t="shared" si="0"/>
        <v>24230.76923076923</v>
      </c>
      <c r="P31" s="7">
        <f t="shared" si="14"/>
        <v>0</v>
      </c>
      <c r="Q31" s="7">
        <f t="shared" si="1"/>
        <v>0</v>
      </c>
      <c r="R31" s="7">
        <f t="shared" si="2"/>
        <v>0</v>
      </c>
      <c r="S31" s="7">
        <f t="shared" si="15"/>
        <v>0</v>
      </c>
      <c r="T31" s="7">
        <f t="shared" si="16"/>
        <v>0</v>
      </c>
      <c r="U31" s="7">
        <f t="shared" si="26"/>
        <v>0</v>
      </c>
      <c r="V31" s="7">
        <f t="shared" si="26"/>
        <v>0</v>
      </c>
      <c r="W31" s="7">
        <f t="shared" si="3"/>
        <v>0</v>
      </c>
      <c r="X31" s="8">
        <f t="shared" si="4"/>
        <v>0</v>
      </c>
      <c r="Y31" s="8">
        <f t="shared" si="5"/>
        <v>0</v>
      </c>
      <c r="Z31" s="8">
        <f t="shared" si="6"/>
        <v>0</v>
      </c>
      <c r="AA31" s="27">
        <f t="shared" si="7"/>
        <v>0</v>
      </c>
      <c r="AB31" s="7">
        <f t="shared" si="18"/>
        <v>0</v>
      </c>
      <c r="AC31" s="7">
        <f t="shared" si="18"/>
        <v>0</v>
      </c>
      <c r="AD31" s="7">
        <f t="shared" si="18"/>
        <v>0</v>
      </c>
      <c r="AE31" s="7">
        <f t="shared" si="19"/>
        <v>0</v>
      </c>
      <c r="AG31" s="7">
        <f t="shared" si="8"/>
        <v>138.46</v>
      </c>
      <c r="AI31" s="7">
        <f t="shared" si="9"/>
        <v>1592.3092307692307</v>
      </c>
    </row>
    <row r="32" spans="1:35" x14ac:dyDescent="0.25">
      <c r="A32" s="28"/>
      <c r="B32" s="22">
        <v>24</v>
      </c>
      <c r="C32" s="29">
        <f t="shared" si="25"/>
        <v>1730.7692307692307</v>
      </c>
      <c r="D32" s="35">
        <f t="shared" si="24"/>
        <v>19038.461538461539</v>
      </c>
      <c r="E32" s="31"/>
      <c r="F32" s="31"/>
      <c r="G32" s="32">
        <f t="shared" si="10"/>
        <v>0</v>
      </c>
      <c r="H32" s="33"/>
      <c r="I32" s="30">
        <f t="shared" si="23"/>
        <v>0</v>
      </c>
      <c r="J32" s="30">
        <f t="shared" si="11"/>
        <v>0</v>
      </c>
      <c r="K32" s="21">
        <f t="shared" si="21"/>
        <v>26</v>
      </c>
      <c r="L32" s="34">
        <f t="shared" si="22"/>
        <v>24</v>
      </c>
      <c r="M32" s="34">
        <f t="shared" si="12"/>
        <v>24230.76923076923</v>
      </c>
      <c r="N32" s="7">
        <f t="shared" si="13"/>
        <v>24230.76923076923</v>
      </c>
      <c r="O32" s="7">
        <f t="shared" si="0"/>
        <v>24230.76923076923</v>
      </c>
      <c r="P32" s="7">
        <f t="shared" si="14"/>
        <v>0</v>
      </c>
      <c r="Q32" s="7">
        <f t="shared" si="1"/>
        <v>0</v>
      </c>
      <c r="R32" s="7">
        <f t="shared" si="2"/>
        <v>0</v>
      </c>
      <c r="S32" s="7">
        <f t="shared" si="15"/>
        <v>0</v>
      </c>
      <c r="T32" s="7">
        <f t="shared" si="16"/>
        <v>0</v>
      </c>
      <c r="U32" s="7">
        <f t="shared" si="26"/>
        <v>0</v>
      </c>
      <c r="V32" s="7">
        <f t="shared" si="26"/>
        <v>0</v>
      </c>
      <c r="W32" s="7">
        <f t="shared" si="3"/>
        <v>0</v>
      </c>
      <c r="X32" s="8">
        <f t="shared" si="4"/>
        <v>0</v>
      </c>
      <c r="Y32" s="8">
        <f t="shared" si="5"/>
        <v>0</v>
      </c>
      <c r="Z32" s="8">
        <f t="shared" si="6"/>
        <v>0</v>
      </c>
      <c r="AA32" s="27">
        <f t="shared" si="7"/>
        <v>0</v>
      </c>
      <c r="AB32" s="7">
        <f t="shared" si="18"/>
        <v>0</v>
      </c>
      <c r="AC32" s="7">
        <f t="shared" si="18"/>
        <v>0</v>
      </c>
      <c r="AD32" s="7">
        <f t="shared" si="18"/>
        <v>0</v>
      </c>
      <c r="AE32" s="7">
        <f t="shared" si="19"/>
        <v>0</v>
      </c>
      <c r="AG32" s="7">
        <f t="shared" si="8"/>
        <v>138.46</v>
      </c>
      <c r="AI32" s="7">
        <f t="shared" si="9"/>
        <v>1592.3092307692307</v>
      </c>
    </row>
    <row r="33" spans="1:35" x14ac:dyDescent="0.25">
      <c r="A33" s="28"/>
      <c r="B33" s="22">
        <v>25</v>
      </c>
      <c r="C33" s="29">
        <f t="shared" si="25"/>
        <v>1730.7692307692307</v>
      </c>
      <c r="D33" s="35">
        <f t="shared" si="24"/>
        <v>20769.23076923077</v>
      </c>
      <c r="E33" s="31"/>
      <c r="F33" s="31"/>
      <c r="G33" s="32">
        <f t="shared" si="10"/>
        <v>0</v>
      </c>
      <c r="H33" s="33"/>
      <c r="I33" s="30">
        <f t="shared" si="23"/>
        <v>0</v>
      </c>
      <c r="J33" s="30">
        <f t="shared" si="11"/>
        <v>0</v>
      </c>
      <c r="K33" s="21">
        <f t="shared" si="21"/>
        <v>26</v>
      </c>
      <c r="L33" s="34">
        <f t="shared" si="22"/>
        <v>25</v>
      </c>
      <c r="M33" s="34">
        <f t="shared" si="12"/>
        <v>24230.76923076923</v>
      </c>
      <c r="N33" s="7">
        <f t="shared" si="13"/>
        <v>24230.76923076923</v>
      </c>
      <c r="O33" s="7">
        <f t="shared" si="0"/>
        <v>24230.76923076923</v>
      </c>
      <c r="P33" s="7">
        <f t="shared" si="14"/>
        <v>0</v>
      </c>
      <c r="Q33" s="7">
        <f t="shared" si="1"/>
        <v>0</v>
      </c>
      <c r="R33" s="7">
        <f t="shared" si="2"/>
        <v>0</v>
      </c>
      <c r="S33" s="7">
        <f t="shared" si="15"/>
        <v>0</v>
      </c>
      <c r="T33" s="7">
        <f t="shared" si="16"/>
        <v>0</v>
      </c>
      <c r="U33" s="7">
        <f t="shared" si="26"/>
        <v>0</v>
      </c>
      <c r="V33" s="7">
        <f t="shared" si="26"/>
        <v>0</v>
      </c>
      <c r="W33" s="7">
        <f t="shared" si="3"/>
        <v>0</v>
      </c>
      <c r="X33" s="8">
        <f t="shared" si="4"/>
        <v>0</v>
      </c>
      <c r="Y33" s="8">
        <f t="shared" si="5"/>
        <v>0</v>
      </c>
      <c r="Z33" s="8">
        <f t="shared" si="6"/>
        <v>0</v>
      </c>
      <c r="AA33" s="27">
        <f t="shared" si="7"/>
        <v>0</v>
      </c>
      <c r="AB33" s="7">
        <f t="shared" si="18"/>
        <v>0</v>
      </c>
      <c r="AC33" s="7">
        <f t="shared" si="18"/>
        <v>0</v>
      </c>
      <c r="AD33" s="7">
        <f t="shared" si="18"/>
        <v>0</v>
      </c>
      <c r="AE33" s="7">
        <f t="shared" si="19"/>
        <v>0</v>
      </c>
      <c r="AG33" s="7">
        <f t="shared" si="8"/>
        <v>138.46</v>
      </c>
      <c r="AI33" s="7">
        <f t="shared" si="9"/>
        <v>1592.3092307692307</v>
      </c>
    </row>
    <row r="34" spans="1:35" x14ac:dyDescent="0.25">
      <c r="A34" s="28"/>
      <c r="B34" s="22">
        <v>26</v>
      </c>
      <c r="C34" s="29">
        <f t="shared" si="25"/>
        <v>1730.7692307692307</v>
      </c>
      <c r="D34" s="35">
        <f t="shared" si="24"/>
        <v>22500</v>
      </c>
      <c r="E34" s="31"/>
      <c r="F34" s="31"/>
      <c r="G34" s="32">
        <f t="shared" si="10"/>
        <v>0</v>
      </c>
      <c r="H34" s="33"/>
      <c r="I34" s="30">
        <f t="shared" si="23"/>
        <v>0</v>
      </c>
      <c r="J34" s="30">
        <f t="shared" si="11"/>
        <v>0</v>
      </c>
      <c r="K34" s="21">
        <f t="shared" si="21"/>
        <v>26</v>
      </c>
      <c r="L34" s="34">
        <f t="shared" si="22"/>
        <v>26</v>
      </c>
      <c r="M34" s="34">
        <f t="shared" si="12"/>
        <v>24230.76923076923</v>
      </c>
      <c r="N34" s="7">
        <f t="shared" si="13"/>
        <v>24230.76923076923</v>
      </c>
      <c r="O34" s="7">
        <f t="shared" si="0"/>
        <v>24230.76923076923</v>
      </c>
      <c r="P34" s="7">
        <f t="shared" si="14"/>
        <v>0</v>
      </c>
      <c r="Q34" s="7">
        <f t="shared" si="1"/>
        <v>0</v>
      </c>
      <c r="R34" s="7">
        <f t="shared" si="2"/>
        <v>0</v>
      </c>
      <c r="S34" s="7">
        <f t="shared" si="15"/>
        <v>0</v>
      </c>
      <c r="T34" s="7">
        <f t="shared" si="16"/>
        <v>0</v>
      </c>
      <c r="U34" s="7">
        <f t="shared" si="26"/>
        <v>0</v>
      </c>
      <c r="V34" s="7">
        <f t="shared" si="26"/>
        <v>0</v>
      </c>
      <c r="W34" s="7">
        <f t="shared" si="3"/>
        <v>0</v>
      </c>
      <c r="X34" s="8">
        <f t="shared" si="4"/>
        <v>0</v>
      </c>
      <c r="Y34" s="8">
        <f t="shared" si="5"/>
        <v>0</v>
      </c>
      <c r="Z34" s="8">
        <f t="shared" si="6"/>
        <v>0</v>
      </c>
      <c r="AA34" s="27">
        <f t="shared" si="7"/>
        <v>0</v>
      </c>
      <c r="AB34" s="7">
        <f t="shared" si="18"/>
        <v>0</v>
      </c>
      <c r="AC34" s="7">
        <f t="shared" si="18"/>
        <v>0</v>
      </c>
      <c r="AD34" s="7">
        <f t="shared" si="18"/>
        <v>0</v>
      </c>
      <c r="AE34" s="7">
        <f t="shared" si="19"/>
        <v>0</v>
      </c>
      <c r="AG34" s="7">
        <f t="shared" si="8"/>
        <v>138.46</v>
      </c>
      <c r="AI34" s="7">
        <f t="shared" si="9"/>
        <v>1592.3092307692307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24230.76923076923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0</v>
      </c>
      <c r="AC36" s="41">
        <f>SUM(AC9:AC35)</f>
        <v>0</v>
      </c>
      <c r="AD36" s="41">
        <f>SUM(AD9:AD34)</f>
        <v>0</v>
      </c>
      <c r="AE36" s="41">
        <f>SUM(AE9:AE35)</f>
        <v>0</v>
      </c>
      <c r="AG36" s="41">
        <f>SUM(AG9:AG35)</f>
        <v>1938.4400000000003</v>
      </c>
      <c r="AI36" s="41">
        <f>SUM(AI9:AI35)</f>
        <v>22292.329230769235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24230.76923076923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24230.76923076923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16" workbookViewId="0">
      <selection activeCell="T21" sqref="T21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/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0</v>
      </c>
      <c r="N9" s="7">
        <f>M9+I9</f>
        <v>0</v>
      </c>
      <c r="O9" s="7">
        <f t="shared" ref="O9:O34" si="0">I9+M9+J9</f>
        <v>0</v>
      </c>
      <c r="P9" s="7">
        <f>IF(M9&gt;50000,(M9-50000)*20%+3600,IF(M9&gt;30000,(M9-30000)*18%,0))</f>
        <v>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0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0</v>
      </c>
      <c r="AB9" s="7">
        <f>IF(X9&gt;0,X9,0)</f>
        <v>0</v>
      </c>
      <c r="AC9" s="7">
        <f>IF(Y9&gt;0,Y9,0)</f>
        <v>0</v>
      </c>
      <c r="AD9" s="7">
        <f>IF(Z9&gt;0,Z9,0)</f>
        <v>0</v>
      </c>
      <c r="AE9" s="7">
        <f>AB9+AC9+AD9</f>
        <v>0</v>
      </c>
      <c r="AG9" s="7">
        <f t="shared" ref="AG9:AG34" si="8">ROUND((C9+G9)*8%,2)</f>
        <v>0</v>
      </c>
      <c r="AI9" s="7">
        <f t="shared" ref="AI9:AI34" si="9">(C9+G9+H9)-AE9-AG9</f>
        <v>0</v>
      </c>
    </row>
    <row r="10" spans="1:35" x14ac:dyDescent="0.25">
      <c r="A10" s="28"/>
      <c r="B10" s="22">
        <v>2</v>
      </c>
      <c r="C10" s="29"/>
      <c r="D10" s="30">
        <f>D9+C9</f>
        <v>0</v>
      </c>
      <c r="E10" s="31"/>
      <c r="F10" s="31"/>
      <c r="G10" s="32">
        <f t="shared" ref="G10:G34" si="10">E10+F10</f>
        <v>0</v>
      </c>
      <c r="H10" s="33"/>
      <c r="I10" s="30">
        <f>I9+G10</f>
        <v>0</v>
      </c>
      <c r="J10" s="30">
        <f t="shared" ref="J10:J34" si="11">J9+H10</f>
        <v>0</v>
      </c>
      <c r="K10" s="21">
        <f>K9</f>
        <v>26</v>
      </c>
      <c r="L10" s="7">
        <f>B10</f>
        <v>2</v>
      </c>
      <c r="M10" s="34">
        <f t="shared" ref="M10:M34" si="12">IF(B10=B9+1,C10*(K10-L10+1)+D10,M9)</f>
        <v>0</v>
      </c>
      <c r="N10" s="7">
        <f t="shared" ref="N10:N34" si="13">M10+I10</f>
        <v>0</v>
      </c>
      <c r="O10" s="7">
        <f t="shared" si="0"/>
        <v>0</v>
      </c>
      <c r="P10" s="7">
        <f t="shared" ref="P10:P34" si="14">IF(M10&gt;50000,(M10-50000)*20%+3600,IF(M10&gt;30000,(M10-30000)*18%,0))</f>
        <v>0</v>
      </c>
      <c r="Q10" s="7">
        <f t="shared" si="1"/>
        <v>0</v>
      </c>
      <c r="R10" s="7">
        <f t="shared" si="2"/>
        <v>0</v>
      </c>
      <c r="S10" s="7">
        <f t="shared" ref="S10:S34" si="15">P10+Q10+R10</f>
        <v>0</v>
      </c>
      <c r="T10" s="7">
        <f t="shared" ref="T10:T34" si="16">T9+AB9</f>
        <v>0</v>
      </c>
      <c r="U10" s="7">
        <f t="shared" ref="U10:V25" si="17">+U9+AC9</f>
        <v>0</v>
      </c>
      <c r="V10" s="7">
        <f t="shared" si="17"/>
        <v>0</v>
      </c>
      <c r="W10" s="7">
        <f t="shared" si="3"/>
        <v>0</v>
      </c>
      <c r="X10" s="8">
        <f t="shared" si="4"/>
        <v>0</v>
      </c>
      <c r="Y10" s="8">
        <f t="shared" si="5"/>
        <v>0</v>
      </c>
      <c r="Z10" s="8">
        <f t="shared" si="6"/>
        <v>0</v>
      </c>
      <c r="AA10" s="27">
        <f t="shared" si="7"/>
        <v>0</v>
      </c>
      <c r="AB10" s="7">
        <f t="shared" ref="AB10:AD34" si="18">IF(X10&gt;0,X10,0)</f>
        <v>0</v>
      </c>
      <c r="AC10" s="7">
        <f t="shared" si="18"/>
        <v>0</v>
      </c>
      <c r="AD10" s="7">
        <f t="shared" si="18"/>
        <v>0</v>
      </c>
      <c r="AE10" s="7">
        <f t="shared" ref="AE10:AE34" si="19">AB10+AC10+AD10</f>
        <v>0</v>
      </c>
      <c r="AG10" s="7">
        <f t="shared" si="8"/>
        <v>0</v>
      </c>
      <c r="AI10" s="7">
        <f t="shared" si="9"/>
        <v>0</v>
      </c>
    </row>
    <row r="11" spans="1:35" x14ac:dyDescent="0.25">
      <c r="A11" s="28"/>
      <c r="B11" s="22">
        <v>3</v>
      </c>
      <c r="C11" s="29"/>
      <c r="D11" s="30">
        <f t="shared" ref="D11:D12" si="20">D10+C10</f>
        <v>0</v>
      </c>
      <c r="E11" s="31"/>
      <c r="F11" s="31"/>
      <c r="G11" s="32">
        <f t="shared" si="10"/>
        <v>0</v>
      </c>
      <c r="H11" s="33"/>
      <c r="I11" s="30">
        <f>I10+G11</f>
        <v>0</v>
      </c>
      <c r="J11" s="30">
        <f t="shared" si="11"/>
        <v>0</v>
      </c>
      <c r="K11" s="21">
        <f t="shared" ref="K11:K34" si="21">K10</f>
        <v>26</v>
      </c>
      <c r="L11" s="7">
        <f t="shared" ref="L11:L34" si="22">B11</f>
        <v>3</v>
      </c>
      <c r="M11" s="34">
        <f t="shared" si="12"/>
        <v>0</v>
      </c>
      <c r="N11" s="7">
        <f t="shared" si="13"/>
        <v>0</v>
      </c>
      <c r="O11" s="7">
        <f t="shared" si="0"/>
        <v>0</v>
      </c>
      <c r="P11" s="7">
        <f t="shared" si="14"/>
        <v>0</v>
      </c>
      <c r="Q11" s="7">
        <f t="shared" si="1"/>
        <v>0</v>
      </c>
      <c r="R11" s="7">
        <f t="shared" si="2"/>
        <v>0</v>
      </c>
      <c r="S11" s="7">
        <f t="shared" si="15"/>
        <v>0</v>
      </c>
      <c r="T11" s="7">
        <f t="shared" si="16"/>
        <v>0</v>
      </c>
      <c r="U11" s="7">
        <f t="shared" si="17"/>
        <v>0</v>
      </c>
      <c r="V11" s="7">
        <f t="shared" si="17"/>
        <v>0</v>
      </c>
      <c r="W11" s="7">
        <f t="shared" si="3"/>
        <v>0</v>
      </c>
      <c r="X11" s="8">
        <f t="shared" si="4"/>
        <v>0</v>
      </c>
      <c r="Y11" s="8">
        <f t="shared" si="5"/>
        <v>0</v>
      </c>
      <c r="Z11" s="8">
        <f t="shared" si="6"/>
        <v>0</v>
      </c>
      <c r="AA11" s="27">
        <f t="shared" si="7"/>
        <v>0</v>
      </c>
      <c r="AB11" s="7">
        <f t="shared" si="18"/>
        <v>0</v>
      </c>
      <c r="AC11" s="7">
        <f t="shared" si="18"/>
        <v>0</v>
      </c>
      <c r="AD11" s="7">
        <f t="shared" si="18"/>
        <v>0</v>
      </c>
      <c r="AE11" s="7">
        <f t="shared" si="19"/>
        <v>0</v>
      </c>
      <c r="AG11" s="7">
        <f t="shared" si="8"/>
        <v>0</v>
      </c>
      <c r="AI11" s="7">
        <f t="shared" si="9"/>
        <v>0</v>
      </c>
    </row>
    <row r="12" spans="1:35" x14ac:dyDescent="0.25">
      <c r="A12" s="28"/>
      <c r="B12" s="22">
        <v>4</v>
      </c>
      <c r="C12" s="29"/>
      <c r="D12" s="30">
        <f t="shared" si="20"/>
        <v>0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1"/>
        <v>0</v>
      </c>
      <c r="K12" s="21">
        <f t="shared" si="21"/>
        <v>26</v>
      </c>
      <c r="L12" s="7">
        <f t="shared" si="22"/>
        <v>4</v>
      </c>
      <c r="M12" s="34">
        <f t="shared" si="12"/>
        <v>0</v>
      </c>
      <c r="N12" s="7">
        <f t="shared" si="13"/>
        <v>0</v>
      </c>
      <c r="O12" s="7">
        <f t="shared" si="0"/>
        <v>0</v>
      </c>
      <c r="P12" s="7">
        <f t="shared" si="14"/>
        <v>0</v>
      </c>
      <c r="Q12" s="7">
        <f t="shared" si="1"/>
        <v>0</v>
      </c>
      <c r="R12" s="7">
        <f t="shared" si="2"/>
        <v>0</v>
      </c>
      <c r="S12" s="7">
        <f t="shared" si="15"/>
        <v>0</v>
      </c>
      <c r="T12" s="7">
        <f t="shared" si="16"/>
        <v>0</v>
      </c>
      <c r="U12" s="7">
        <f t="shared" si="17"/>
        <v>0</v>
      </c>
      <c r="V12" s="7">
        <f t="shared" si="17"/>
        <v>0</v>
      </c>
      <c r="W12" s="7">
        <f t="shared" si="3"/>
        <v>0</v>
      </c>
      <c r="X12" s="8">
        <f t="shared" si="4"/>
        <v>0</v>
      </c>
      <c r="Y12" s="8">
        <f t="shared" si="5"/>
        <v>0</v>
      </c>
      <c r="Z12" s="8">
        <f t="shared" si="6"/>
        <v>0</v>
      </c>
      <c r="AA12" s="27">
        <f t="shared" si="7"/>
        <v>0</v>
      </c>
      <c r="AB12" s="7">
        <f t="shared" si="18"/>
        <v>0</v>
      </c>
      <c r="AC12" s="7">
        <f t="shared" si="18"/>
        <v>0</v>
      </c>
      <c r="AD12" s="7">
        <f t="shared" si="18"/>
        <v>0</v>
      </c>
      <c r="AE12" s="7">
        <f t="shared" si="19"/>
        <v>0</v>
      </c>
      <c r="AG12" s="7">
        <f t="shared" si="8"/>
        <v>0</v>
      </c>
      <c r="AI12" s="7">
        <f t="shared" si="9"/>
        <v>0</v>
      </c>
    </row>
    <row r="13" spans="1:35" x14ac:dyDescent="0.25">
      <c r="A13" s="28"/>
      <c r="B13" s="22">
        <v>5</v>
      </c>
      <c r="C13" s="29"/>
      <c r="D13" s="35">
        <f>D12+C12</f>
        <v>0</v>
      </c>
      <c r="E13" s="31"/>
      <c r="F13" s="31"/>
      <c r="G13" s="32">
        <f t="shared" si="10"/>
        <v>0</v>
      </c>
      <c r="H13" s="33"/>
      <c r="I13" s="30">
        <f t="shared" ref="I13:I34" si="23">I12+G13</f>
        <v>0</v>
      </c>
      <c r="J13" s="30">
        <f t="shared" si="11"/>
        <v>0</v>
      </c>
      <c r="K13" s="21">
        <f t="shared" si="21"/>
        <v>26</v>
      </c>
      <c r="L13" s="34">
        <f t="shared" si="22"/>
        <v>5</v>
      </c>
      <c r="M13" s="34">
        <f t="shared" si="12"/>
        <v>0</v>
      </c>
      <c r="N13" s="7">
        <f t="shared" si="13"/>
        <v>0</v>
      </c>
      <c r="O13" s="7">
        <f t="shared" si="0"/>
        <v>0</v>
      </c>
      <c r="P13" s="7">
        <f t="shared" si="14"/>
        <v>0</v>
      </c>
      <c r="Q13" s="7">
        <f t="shared" si="1"/>
        <v>0</v>
      </c>
      <c r="R13" s="7">
        <f t="shared" si="2"/>
        <v>0</v>
      </c>
      <c r="S13" s="7">
        <f t="shared" si="15"/>
        <v>0</v>
      </c>
      <c r="T13" s="7">
        <f t="shared" si="16"/>
        <v>0</v>
      </c>
      <c r="U13" s="7">
        <f t="shared" si="17"/>
        <v>0</v>
      </c>
      <c r="V13" s="7">
        <f t="shared" si="17"/>
        <v>0</v>
      </c>
      <c r="W13" s="7">
        <f t="shared" si="3"/>
        <v>0</v>
      </c>
      <c r="X13" s="8">
        <f t="shared" si="4"/>
        <v>0</v>
      </c>
      <c r="Y13" s="8">
        <f t="shared" si="5"/>
        <v>0</v>
      </c>
      <c r="Z13" s="8">
        <f t="shared" si="6"/>
        <v>0</v>
      </c>
      <c r="AA13" s="27">
        <f t="shared" si="7"/>
        <v>0</v>
      </c>
      <c r="AB13" s="7">
        <f t="shared" si="18"/>
        <v>0</v>
      </c>
      <c r="AC13" s="7">
        <f t="shared" si="18"/>
        <v>0</v>
      </c>
      <c r="AD13" s="7">
        <f t="shared" si="18"/>
        <v>0</v>
      </c>
      <c r="AE13" s="7">
        <f t="shared" si="19"/>
        <v>0</v>
      </c>
      <c r="AG13" s="7">
        <f t="shared" si="8"/>
        <v>0</v>
      </c>
      <c r="AI13" s="7">
        <f t="shared" si="9"/>
        <v>0</v>
      </c>
    </row>
    <row r="14" spans="1:35" x14ac:dyDescent="0.25">
      <c r="A14" s="28"/>
      <c r="B14" s="22">
        <v>6</v>
      </c>
      <c r="C14" s="29"/>
      <c r="D14" s="35">
        <f>D13+C13</f>
        <v>0</v>
      </c>
      <c r="E14" s="31"/>
      <c r="F14" s="31"/>
      <c r="G14" s="32">
        <f t="shared" si="10"/>
        <v>0</v>
      </c>
      <c r="H14" s="33"/>
      <c r="I14" s="30">
        <f t="shared" si="23"/>
        <v>0</v>
      </c>
      <c r="J14" s="30">
        <f t="shared" si="11"/>
        <v>0</v>
      </c>
      <c r="K14" s="21">
        <f t="shared" si="21"/>
        <v>26</v>
      </c>
      <c r="L14" s="34">
        <f t="shared" si="22"/>
        <v>6</v>
      </c>
      <c r="M14" s="34">
        <f t="shared" si="12"/>
        <v>0</v>
      </c>
      <c r="N14" s="7">
        <f t="shared" si="13"/>
        <v>0</v>
      </c>
      <c r="O14" s="7">
        <f t="shared" si="0"/>
        <v>0</v>
      </c>
      <c r="P14" s="7">
        <f t="shared" si="14"/>
        <v>0</v>
      </c>
      <c r="Q14" s="7">
        <f t="shared" si="1"/>
        <v>0</v>
      </c>
      <c r="R14" s="7">
        <f t="shared" si="2"/>
        <v>0</v>
      </c>
      <c r="S14" s="7">
        <f t="shared" si="15"/>
        <v>0</v>
      </c>
      <c r="T14" s="7">
        <f t="shared" si="16"/>
        <v>0</v>
      </c>
      <c r="U14" s="7">
        <f t="shared" si="17"/>
        <v>0</v>
      </c>
      <c r="V14" s="7">
        <f t="shared" si="17"/>
        <v>0</v>
      </c>
      <c r="W14" s="7">
        <f t="shared" si="3"/>
        <v>0</v>
      </c>
      <c r="X14" s="8">
        <f t="shared" si="4"/>
        <v>0</v>
      </c>
      <c r="Y14" s="8">
        <f t="shared" si="5"/>
        <v>0</v>
      </c>
      <c r="Z14" s="8">
        <f t="shared" si="6"/>
        <v>0</v>
      </c>
      <c r="AA14" s="27">
        <f t="shared" si="7"/>
        <v>0</v>
      </c>
      <c r="AB14" s="7">
        <f t="shared" si="18"/>
        <v>0</v>
      </c>
      <c r="AC14" s="7">
        <f t="shared" si="18"/>
        <v>0</v>
      </c>
      <c r="AD14" s="7">
        <f t="shared" si="18"/>
        <v>0</v>
      </c>
      <c r="AE14" s="7">
        <f t="shared" si="19"/>
        <v>0</v>
      </c>
      <c r="AG14" s="7">
        <f t="shared" si="8"/>
        <v>0</v>
      </c>
      <c r="AI14" s="7">
        <f t="shared" si="9"/>
        <v>0</v>
      </c>
    </row>
    <row r="15" spans="1:35" x14ac:dyDescent="0.25">
      <c r="A15" s="28"/>
      <c r="B15" s="22">
        <v>7</v>
      </c>
      <c r="C15" s="29"/>
      <c r="D15" s="35">
        <f>D14+C14</f>
        <v>0</v>
      </c>
      <c r="E15" s="31"/>
      <c r="F15" s="31"/>
      <c r="G15" s="32">
        <f t="shared" si="10"/>
        <v>0</v>
      </c>
      <c r="H15" s="33"/>
      <c r="I15" s="30">
        <f t="shared" si="23"/>
        <v>0</v>
      </c>
      <c r="J15" s="30">
        <f t="shared" si="11"/>
        <v>0</v>
      </c>
      <c r="K15" s="21">
        <f t="shared" si="21"/>
        <v>26</v>
      </c>
      <c r="L15" s="34">
        <f t="shared" si="22"/>
        <v>7</v>
      </c>
      <c r="M15" s="34">
        <f t="shared" si="12"/>
        <v>0</v>
      </c>
      <c r="N15" s="7">
        <f t="shared" si="13"/>
        <v>0</v>
      </c>
      <c r="O15" s="7">
        <f t="shared" si="0"/>
        <v>0</v>
      </c>
      <c r="P15" s="7">
        <f t="shared" si="14"/>
        <v>0</v>
      </c>
      <c r="Q15" s="7">
        <f t="shared" si="1"/>
        <v>0</v>
      </c>
      <c r="R15" s="7">
        <f t="shared" si="2"/>
        <v>0</v>
      </c>
      <c r="S15" s="7">
        <f t="shared" si="15"/>
        <v>0</v>
      </c>
      <c r="T15" s="7">
        <f t="shared" si="16"/>
        <v>0</v>
      </c>
      <c r="U15" s="7">
        <f t="shared" si="17"/>
        <v>0</v>
      </c>
      <c r="V15" s="7">
        <f t="shared" si="17"/>
        <v>0</v>
      </c>
      <c r="W15" s="7">
        <f t="shared" si="3"/>
        <v>0</v>
      </c>
      <c r="X15" s="8">
        <f t="shared" si="4"/>
        <v>0</v>
      </c>
      <c r="Y15" s="8">
        <f t="shared" si="5"/>
        <v>0</v>
      </c>
      <c r="Z15" s="8">
        <f t="shared" si="6"/>
        <v>0</v>
      </c>
      <c r="AA15" s="27">
        <f t="shared" si="7"/>
        <v>0</v>
      </c>
      <c r="AB15" s="7">
        <f t="shared" si="18"/>
        <v>0</v>
      </c>
      <c r="AC15" s="7">
        <f t="shared" si="18"/>
        <v>0</v>
      </c>
      <c r="AD15" s="7">
        <f t="shared" si="18"/>
        <v>0</v>
      </c>
      <c r="AE15" s="7">
        <f t="shared" si="19"/>
        <v>0</v>
      </c>
      <c r="AG15" s="7">
        <f t="shared" si="8"/>
        <v>0</v>
      </c>
      <c r="AI15" s="7">
        <f t="shared" si="9"/>
        <v>0</v>
      </c>
    </row>
    <row r="16" spans="1:35" x14ac:dyDescent="0.25">
      <c r="A16" s="28"/>
      <c r="B16" s="22">
        <v>8</v>
      </c>
      <c r="C16" s="29"/>
      <c r="D16" s="35">
        <f>D15+C15</f>
        <v>0</v>
      </c>
      <c r="E16" s="31"/>
      <c r="F16" s="31"/>
      <c r="G16" s="32">
        <f t="shared" si="10"/>
        <v>0</v>
      </c>
      <c r="H16" s="33"/>
      <c r="I16" s="30">
        <f t="shared" si="23"/>
        <v>0</v>
      </c>
      <c r="J16" s="30">
        <f t="shared" si="11"/>
        <v>0</v>
      </c>
      <c r="K16" s="21">
        <f t="shared" si="21"/>
        <v>26</v>
      </c>
      <c r="L16" s="34">
        <f t="shared" si="22"/>
        <v>8</v>
      </c>
      <c r="M16" s="34">
        <f t="shared" si="12"/>
        <v>0</v>
      </c>
      <c r="N16" s="7">
        <f t="shared" si="13"/>
        <v>0</v>
      </c>
      <c r="O16" s="7">
        <f t="shared" si="0"/>
        <v>0</v>
      </c>
      <c r="P16" s="7">
        <f t="shared" si="14"/>
        <v>0</v>
      </c>
      <c r="Q16" s="7">
        <f t="shared" si="1"/>
        <v>0</v>
      </c>
      <c r="R16" s="7">
        <f t="shared" si="2"/>
        <v>0</v>
      </c>
      <c r="S16" s="7">
        <f t="shared" si="15"/>
        <v>0</v>
      </c>
      <c r="T16" s="7">
        <f t="shared" si="16"/>
        <v>0</v>
      </c>
      <c r="U16" s="7">
        <f t="shared" si="17"/>
        <v>0</v>
      </c>
      <c r="V16" s="7">
        <f t="shared" si="17"/>
        <v>0</v>
      </c>
      <c r="W16" s="7">
        <f t="shared" si="3"/>
        <v>0</v>
      </c>
      <c r="X16" s="8">
        <f t="shared" si="4"/>
        <v>0</v>
      </c>
      <c r="Y16" s="8">
        <f t="shared" si="5"/>
        <v>0</v>
      </c>
      <c r="Z16" s="8">
        <f t="shared" si="6"/>
        <v>0</v>
      </c>
      <c r="AA16" s="27">
        <f t="shared" si="7"/>
        <v>0</v>
      </c>
      <c r="AB16" s="7">
        <f t="shared" si="18"/>
        <v>0</v>
      </c>
      <c r="AC16" s="7">
        <f t="shared" si="18"/>
        <v>0</v>
      </c>
      <c r="AD16" s="7">
        <f t="shared" si="18"/>
        <v>0</v>
      </c>
      <c r="AE16" s="7">
        <f t="shared" si="19"/>
        <v>0</v>
      </c>
      <c r="AG16" s="7">
        <f t="shared" si="8"/>
        <v>0</v>
      </c>
      <c r="AI16" s="7">
        <f t="shared" si="9"/>
        <v>0</v>
      </c>
    </row>
    <row r="17" spans="1:35" x14ac:dyDescent="0.25">
      <c r="A17" s="28"/>
      <c r="B17" s="22">
        <v>9</v>
      </c>
      <c r="C17" s="29"/>
      <c r="D17" s="35">
        <f t="shared" ref="D17:D34" si="24">D16+C16</f>
        <v>0</v>
      </c>
      <c r="E17" s="31"/>
      <c r="F17" s="31"/>
      <c r="G17" s="32">
        <f t="shared" si="10"/>
        <v>0</v>
      </c>
      <c r="H17" s="33"/>
      <c r="I17" s="30">
        <f t="shared" si="23"/>
        <v>0</v>
      </c>
      <c r="J17" s="30">
        <f t="shared" si="11"/>
        <v>0</v>
      </c>
      <c r="K17" s="21">
        <f t="shared" si="21"/>
        <v>26</v>
      </c>
      <c r="L17" s="34">
        <f t="shared" si="22"/>
        <v>9</v>
      </c>
      <c r="M17" s="34">
        <f t="shared" si="12"/>
        <v>0</v>
      </c>
      <c r="N17" s="7">
        <f t="shared" si="13"/>
        <v>0</v>
      </c>
      <c r="O17" s="7">
        <f t="shared" si="0"/>
        <v>0</v>
      </c>
      <c r="P17" s="7">
        <f t="shared" si="14"/>
        <v>0</v>
      </c>
      <c r="Q17" s="7">
        <f t="shared" si="1"/>
        <v>0</v>
      </c>
      <c r="R17" s="7">
        <f t="shared" si="2"/>
        <v>0</v>
      </c>
      <c r="S17" s="7">
        <f t="shared" si="15"/>
        <v>0</v>
      </c>
      <c r="T17" s="7">
        <f t="shared" si="16"/>
        <v>0</v>
      </c>
      <c r="U17" s="7">
        <f t="shared" si="17"/>
        <v>0</v>
      </c>
      <c r="V17" s="7">
        <f t="shared" si="17"/>
        <v>0</v>
      </c>
      <c r="W17" s="7">
        <f t="shared" si="3"/>
        <v>0</v>
      </c>
      <c r="X17" s="8">
        <f t="shared" si="4"/>
        <v>0</v>
      </c>
      <c r="Y17" s="8">
        <f t="shared" si="5"/>
        <v>0</v>
      </c>
      <c r="Z17" s="8">
        <f t="shared" si="6"/>
        <v>0</v>
      </c>
      <c r="AA17" s="27">
        <f t="shared" si="7"/>
        <v>0</v>
      </c>
      <c r="AB17" s="7">
        <f t="shared" si="18"/>
        <v>0</v>
      </c>
      <c r="AC17" s="7">
        <f t="shared" si="18"/>
        <v>0</v>
      </c>
      <c r="AD17" s="7">
        <f t="shared" si="18"/>
        <v>0</v>
      </c>
      <c r="AE17" s="7">
        <f t="shared" si="19"/>
        <v>0</v>
      </c>
      <c r="AG17" s="7">
        <f t="shared" si="8"/>
        <v>0</v>
      </c>
      <c r="AI17" s="7">
        <f t="shared" si="9"/>
        <v>0</v>
      </c>
    </row>
    <row r="18" spans="1:35" x14ac:dyDescent="0.25">
      <c r="A18" s="28"/>
      <c r="B18" s="22">
        <v>10</v>
      </c>
      <c r="C18" s="29"/>
      <c r="D18" s="35">
        <f t="shared" si="24"/>
        <v>0</v>
      </c>
      <c r="E18" s="31"/>
      <c r="F18" s="31"/>
      <c r="G18" s="32">
        <f t="shared" si="10"/>
        <v>0</v>
      </c>
      <c r="H18" s="33"/>
      <c r="I18" s="30">
        <f t="shared" si="23"/>
        <v>0</v>
      </c>
      <c r="J18" s="30">
        <f t="shared" si="11"/>
        <v>0</v>
      </c>
      <c r="K18" s="21">
        <f t="shared" si="21"/>
        <v>26</v>
      </c>
      <c r="L18" s="34">
        <f t="shared" si="22"/>
        <v>10</v>
      </c>
      <c r="M18" s="34">
        <f t="shared" si="12"/>
        <v>0</v>
      </c>
      <c r="N18" s="7">
        <f t="shared" si="13"/>
        <v>0</v>
      </c>
      <c r="O18" s="7">
        <f t="shared" si="0"/>
        <v>0</v>
      </c>
      <c r="P18" s="7">
        <f t="shared" si="14"/>
        <v>0</v>
      </c>
      <c r="Q18" s="7">
        <f t="shared" si="1"/>
        <v>0</v>
      </c>
      <c r="R18" s="7">
        <f t="shared" si="2"/>
        <v>0</v>
      </c>
      <c r="S18" s="7">
        <f t="shared" si="15"/>
        <v>0</v>
      </c>
      <c r="T18" s="7">
        <f t="shared" si="16"/>
        <v>0</v>
      </c>
      <c r="U18" s="7">
        <f t="shared" si="17"/>
        <v>0</v>
      </c>
      <c r="V18" s="7">
        <f t="shared" si="17"/>
        <v>0</v>
      </c>
      <c r="W18" s="7">
        <f t="shared" si="3"/>
        <v>0</v>
      </c>
      <c r="X18" s="8">
        <f t="shared" si="4"/>
        <v>0</v>
      </c>
      <c r="Y18" s="8">
        <f t="shared" si="5"/>
        <v>0</v>
      </c>
      <c r="Z18" s="8">
        <f t="shared" si="6"/>
        <v>0</v>
      </c>
      <c r="AA18" s="27">
        <f t="shared" si="7"/>
        <v>0</v>
      </c>
      <c r="AB18" s="7">
        <f t="shared" si="18"/>
        <v>0</v>
      </c>
      <c r="AC18" s="7">
        <f t="shared" si="18"/>
        <v>0</v>
      </c>
      <c r="AD18" s="7">
        <f t="shared" si="18"/>
        <v>0</v>
      </c>
      <c r="AE18" s="7">
        <f t="shared" si="19"/>
        <v>0</v>
      </c>
      <c r="AG18" s="7">
        <f t="shared" si="8"/>
        <v>0</v>
      </c>
      <c r="AI18" s="7">
        <f t="shared" si="9"/>
        <v>0</v>
      </c>
    </row>
    <row r="19" spans="1:35" s="21" customFormat="1" x14ac:dyDescent="0.25">
      <c r="A19" s="28"/>
      <c r="B19" s="22">
        <v>11</v>
      </c>
      <c r="C19" s="29"/>
      <c r="D19" s="35">
        <f t="shared" si="24"/>
        <v>0</v>
      </c>
      <c r="E19" s="31"/>
      <c r="F19" s="31"/>
      <c r="G19" s="32">
        <f t="shared" si="10"/>
        <v>0</v>
      </c>
      <c r="H19" s="33"/>
      <c r="I19" s="35">
        <f t="shared" si="23"/>
        <v>0</v>
      </c>
      <c r="J19" s="30">
        <f t="shared" si="11"/>
        <v>0</v>
      </c>
      <c r="K19" s="21">
        <f t="shared" si="21"/>
        <v>26</v>
      </c>
      <c r="L19" s="34">
        <f t="shared" si="22"/>
        <v>11</v>
      </c>
      <c r="M19" s="34">
        <f t="shared" si="12"/>
        <v>0</v>
      </c>
      <c r="N19" s="34">
        <f t="shared" si="13"/>
        <v>0</v>
      </c>
      <c r="O19" s="7">
        <f t="shared" si="0"/>
        <v>0</v>
      </c>
      <c r="P19" s="7">
        <f t="shared" si="14"/>
        <v>0</v>
      </c>
      <c r="Q19" s="7">
        <f t="shared" si="1"/>
        <v>0</v>
      </c>
      <c r="R19" s="7">
        <f t="shared" si="2"/>
        <v>0</v>
      </c>
      <c r="S19" s="7">
        <f t="shared" si="15"/>
        <v>0</v>
      </c>
      <c r="T19" s="34">
        <f t="shared" si="16"/>
        <v>0</v>
      </c>
      <c r="U19" s="34">
        <f t="shared" si="17"/>
        <v>0</v>
      </c>
      <c r="V19" s="7">
        <f t="shared" si="17"/>
        <v>0</v>
      </c>
      <c r="W19" s="34">
        <f t="shared" si="3"/>
        <v>0</v>
      </c>
      <c r="X19" s="8">
        <f t="shared" si="4"/>
        <v>0</v>
      </c>
      <c r="Y19" s="36">
        <f t="shared" si="5"/>
        <v>0</v>
      </c>
      <c r="Z19" s="8">
        <f t="shared" si="6"/>
        <v>0</v>
      </c>
      <c r="AA19" s="27">
        <f t="shared" si="7"/>
        <v>0</v>
      </c>
      <c r="AB19" s="34">
        <f t="shared" si="18"/>
        <v>0</v>
      </c>
      <c r="AC19" s="34">
        <f t="shared" si="18"/>
        <v>0</v>
      </c>
      <c r="AD19" s="7">
        <f t="shared" si="18"/>
        <v>0</v>
      </c>
      <c r="AE19" s="7">
        <f t="shared" si="19"/>
        <v>0</v>
      </c>
      <c r="AG19" s="34">
        <f t="shared" si="8"/>
        <v>0</v>
      </c>
      <c r="AH19" s="34"/>
      <c r="AI19" s="7">
        <f t="shared" si="9"/>
        <v>0</v>
      </c>
    </row>
    <row r="20" spans="1:35" x14ac:dyDescent="0.25">
      <c r="A20" s="28"/>
      <c r="B20" s="22">
        <v>12</v>
      </c>
      <c r="C20" s="29"/>
      <c r="D20" s="35">
        <f t="shared" si="24"/>
        <v>0</v>
      </c>
      <c r="E20" s="31"/>
      <c r="F20" s="31"/>
      <c r="G20" s="32">
        <f t="shared" si="10"/>
        <v>0</v>
      </c>
      <c r="H20" s="33"/>
      <c r="I20" s="30">
        <f t="shared" si="23"/>
        <v>0</v>
      </c>
      <c r="J20" s="30">
        <f t="shared" si="11"/>
        <v>0</v>
      </c>
      <c r="K20" s="21">
        <f t="shared" si="21"/>
        <v>26</v>
      </c>
      <c r="L20" s="34">
        <f t="shared" si="22"/>
        <v>12</v>
      </c>
      <c r="M20" s="34">
        <f t="shared" si="12"/>
        <v>0</v>
      </c>
      <c r="N20" s="7">
        <f t="shared" si="13"/>
        <v>0</v>
      </c>
      <c r="O20" s="7">
        <f t="shared" si="0"/>
        <v>0</v>
      </c>
      <c r="P20" s="7">
        <f t="shared" si="14"/>
        <v>0</v>
      </c>
      <c r="Q20" s="7">
        <f t="shared" si="1"/>
        <v>0</v>
      </c>
      <c r="R20" s="7">
        <f t="shared" si="2"/>
        <v>0</v>
      </c>
      <c r="S20" s="7">
        <f t="shared" si="15"/>
        <v>0</v>
      </c>
      <c r="T20" s="7">
        <f t="shared" si="16"/>
        <v>0</v>
      </c>
      <c r="U20" s="7">
        <f t="shared" si="17"/>
        <v>0</v>
      </c>
      <c r="V20" s="7">
        <f t="shared" si="17"/>
        <v>0</v>
      </c>
      <c r="W20" s="7">
        <f t="shared" si="3"/>
        <v>0</v>
      </c>
      <c r="X20" s="8">
        <f t="shared" si="4"/>
        <v>0</v>
      </c>
      <c r="Y20" s="8">
        <f t="shared" si="5"/>
        <v>0</v>
      </c>
      <c r="Z20" s="8">
        <f t="shared" si="6"/>
        <v>0</v>
      </c>
      <c r="AA20" s="27">
        <f t="shared" si="7"/>
        <v>0</v>
      </c>
      <c r="AB20" s="7">
        <f t="shared" si="18"/>
        <v>0</v>
      </c>
      <c r="AC20" s="7">
        <f t="shared" si="18"/>
        <v>0</v>
      </c>
      <c r="AD20" s="7">
        <f t="shared" si="18"/>
        <v>0</v>
      </c>
      <c r="AE20" s="7">
        <f t="shared" si="19"/>
        <v>0</v>
      </c>
      <c r="AG20" s="7">
        <f t="shared" si="8"/>
        <v>0</v>
      </c>
      <c r="AI20" s="7">
        <f t="shared" si="9"/>
        <v>0</v>
      </c>
    </row>
    <row r="21" spans="1:35" x14ac:dyDescent="0.25">
      <c r="A21" s="28"/>
      <c r="B21" s="22">
        <v>13</v>
      </c>
      <c r="C21" s="29">
        <f>56000/26</f>
        <v>2153.8461538461538</v>
      </c>
      <c r="D21" s="54">
        <f>D20+C20+29307.69</f>
        <v>29307.69</v>
      </c>
      <c r="E21" s="31"/>
      <c r="F21" s="31"/>
      <c r="G21" s="32">
        <f t="shared" si="10"/>
        <v>0</v>
      </c>
      <c r="H21" s="33"/>
      <c r="I21" s="30">
        <f t="shared" si="23"/>
        <v>0</v>
      </c>
      <c r="J21" s="30">
        <f t="shared" si="11"/>
        <v>0</v>
      </c>
      <c r="K21" s="21">
        <f t="shared" si="21"/>
        <v>26</v>
      </c>
      <c r="L21" s="34">
        <f t="shared" si="22"/>
        <v>13</v>
      </c>
      <c r="M21" s="34">
        <f t="shared" si="12"/>
        <v>59461.536153846151</v>
      </c>
      <c r="N21" s="7">
        <f t="shared" si="13"/>
        <v>59461.536153846151</v>
      </c>
      <c r="O21" s="7">
        <f t="shared" si="0"/>
        <v>59461.536153846151</v>
      </c>
      <c r="P21" s="7">
        <f t="shared" si="14"/>
        <v>5492.30723076923</v>
      </c>
      <c r="Q21" s="7">
        <f t="shared" si="1"/>
        <v>0</v>
      </c>
      <c r="R21" s="7">
        <f t="shared" si="2"/>
        <v>0</v>
      </c>
      <c r="S21" s="7">
        <f t="shared" si="15"/>
        <v>5492.30723076923</v>
      </c>
      <c r="T21" s="45">
        <f>T20+AB20+134.62</f>
        <v>134.62</v>
      </c>
      <c r="U21" s="7">
        <f t="shared" si="17"/>
        <v>0</v>
      </c>
      <c r="V21" s="7">
        <f t="shared" si="17"/>
        <v>0</v>
      </c>
      <c r="W21" s="7">
        <f t="shared" si="3"/>
        <v>134.62</v>
      </c>
      <c r="X21" s="8">
        <f t="shared" si="4"/>
        <v>904.61307692307696</v>
      </c>
      <c r="Y21" s="8">
        <f t="shared" si="5"/>
        <v>0</v>
      </c>
      <c r="Z21" s="8">
        <f t="shared" si="6"/>
        <v>0</v>
      </c>
      <c r="AA21" s="27">
        <f t="shared" si="7"/>
        <v>904.61307692307696</v>
      </c>
      <c r="AB21" s="7">
        <f t="shared" si="18"/>
        <v>904.61307692307696</v>
      </c>
      <c r="AC21" s="7">
        <f t="shared" si="18"/>
        <v>0</v>
      </c>
      <c r="AD21" s="7">
        <f t="shared" si="18"/>
        <v>0</v>
      </c>
      <c r="AE21" s="7">
        <f t="shared" si="19"/>
        <v>904.61307692307696</v>
      </c>
      <c r="AG21" s="7">
        <f t="shared" si="8"/>
        <v>172.31</v>
      </c>
      <c r="AI21" s="7">
        <f t="shared" si="9"/>
        <v>1076.9230769230769</v>
      </c>
    </row>
    <row r="22" spans="1:35" x14ac:dyDescent="0.25">
      <c r="A22" s="28"/>
      <c r="B22" s="22">
        <v>14</v>
      </c>
      <c r="C22" s="29">
        <f t="shared" ref="C22:C34" si="25">56000/26</f>
        <v>2153.8461538461538</v>
      </c>
      <c r="D22" s="35">
        <f t="shared" si="24"/>
        <v>31461.536153846151</v>
      </c>
      <c r="E22" s="33"/>
      <c r="F22" s="31"/>
      <c r="G22" s="32">
        <f t="shared" si="10"/>
        <v>0</v>
      </c>
      <c r="H22" s="33"/>
      <c r="I22" s="30">
        <f t="shared" si="23"/>
        <v>0</v>
      </c>
      <c r="J22" s="30">
        <f t="shared" si="11"/>
        <v>0</v>
      </c>
      <c r="K22" s="21">
        <f t="shared" si="21"/>
        <v>26</v>
      </c>
      <c r="L22" s="34">
        <f t="shared" si="22"/>
        <v>14</v>
      </c>
      <c r="M22" s="34">
        <f t="shared" si="12"/>
        <v>59461.536153846151</v>
      </c>
      <c r="N22" s="7">
        <f t="shared" si="13"/>
        <v>59461.536153846151</v>
      </c>
      <c r="O22" s="7">
        <f t="shared" si="0"/>
        <v>59461.536153846151</v>
      </c>
      <c r="P22" s="7">
        <f t="shared" si="14"/>
        <v>5492.30723076923</v>
      </c>
      <c r="Q22" s="7">
        <f t="shared" si="1"/>
        <v>0</v>
      </c>
      <c r="R22" s="7">
        <f t="shared" si="2"/>
        <v>0</v>
      </c>
      <c r="S22" s="7">
        <f t="shared" si="15"/>
        <v>5492.30723076923</v>
      </c>
      <c r="T22" s="7">
        <f t="shared" si="16"/>
        <v>1039.2330769230771</v>
      </c>
      <c r="U22" s="7">
        <f t="shared" si="17"/>
        <v>0</v>
      </c>
      <c r="V22" s="7">
        <f t="shared" si="17"/>
        <v>0</v>
      </c>
      <c r="W22" s="7">
        <f t="shared" si="3"/>
        <v>1039.2330769230771</v>
      </c>
      <c r="X22" s="8">
        <f t="shared" si="4"/>
        <v>904.61307692307696</v>
      </c>
      <c r="Y22" s="8">
        <f t="shared" si="5"/>
        <v>0</v>
      </c>
      <c r="Z22" s="8">
        <f t="shared" si="6"/>
        <v>0</v>
      </c>
      <c r="AA22" s="27">
        <f t="shared" si="7"/>
        <v>904.61307692307696</v>
      </c>
      <c r="AB22" s="7">
        <f t="shared" si="18"/>
        <v>904.61307692307696</v>
      </c>
      <c r="AC22" s="7">
        <f t="shared" si="18"/>
        <v>0</v>
      </c>
      <c r="AD22" s="7">
        <f t="shared" si="18"/>
        <v>0</v>
      </c>
      <c r="AE22" s="7">
        <f t="shared" si="19"/>
        <v>904.61307692307696</v>
      </c>
      <c r="AG22" s="7">
        <f t="shared" si="8"/>
        <v>172.31</v>
      </c>
      <c r="AI22" s="7">
        <f t="shared" si="9"/>
        <v>1076.9230769230769</v>
      </c>
    </row>
    <row r="23" spans="1:35" x14ac:dyDescent="0.25">
      <c r="A23" s="28"/>
      <c r="B23" s="22">
        <v>15</v>
      </c>
      <c r="C23" s="29">
        <f t="shared" si="25"/>
        <v>2153.8461538461538</v>
      </c>
      <c r="D23" s="35">
        <f t="shared" si="24"/>
        <v>33615.382307692307</v>
      </c>
      <c r="E23" s="31"/>
      <c r="F23" s="31"/>
      <c r="G23" s="32">
        <f t="shared" si="10"/>
        <v>0</v>
      </c>
      <c r="H23" s="33"/>
      <c r="I23" s="30">
        <f t="shared" si="23"/>
        <v>0</v>
      </c>
      <c r="J23" s="30">
        <f t="shared" si="11"/>
        <v>0</v>
      </c>
      <c r="K23" s="21">
        <f t="shared" si="21"/>
        <v>26</v>
      </c>
      <c r="L23" s="34">
        <f t="shared" si="22"/>
        <v>15</v>
      </c>
      <c r="M23" s="34">
        <f t="shared" si="12"/>
        <v>59461.536153846151</v>
      </c>
      <c r="N23" s="7">
        <f t="shared" si="13"/>
        <v>59461.536153846151</v>
      </c>
      <c r="O23" s="7">
        <f t="shared" si="0"/>
        <v>59461.536153846151</v>
      </c>
      <c r="P23" s="7">
        <f t="shared" si="14"/>
        <v>5492.30723076923</v>
      </c>
      <c r="Q23" s="7">
        <f t="shared" si="1"/>
        <v>0</v>
      </c>
      <c r="R23" s="7">
        <f t="shared" si="2"/>
        <v>0</v>
      </c>
      <c r="S23" s="7">
        <f t="shared" si="15"/>
        <v>5492.30723076923</v>
      </c>
      <c r="T23" s="7">
        <f t="shared" si="16"/>
        <v>1943.846153846154</v>
      </c>
      <c r="U23" s="7">
        <f t="shared" si="17"/>
        <v>0</v>
      </c>
      <c r="V23" s="7">
        <f t="shared" si="17"/>
        <v>0</v>
      </c>
      <c r="W23" s="7">
        <f t="shared" si="3"/>
        <v>1943.846153846154</v>
      </c>
      <c r="X23" s="8">
        <f t="shared" si="4"/>
        <v>904.61307692307696</v>
      </c>
      <c r="Y23" s="8">
        <f t="shared" si="5"/>
        <v>0</v>
      </c>
      <c r="Z23" s="8">
        <f t="shared" si="6"/>
        <v>0</v>
      </c>
      <c r="AA23" s="27">
        <f t="shared" si="7"/>
        <v>904.61307692307696</v>
      </c>
      <c r="AB23" s="7">
        <f t="shared" si="18"/>
        <v>904.61307692307696</v>
      </c>
      <c r="AC23" s="7">
        <f t="shared" si="18"/>
        <v>0</v>
      </c>
      <c r="AD23" s="7">
        <f t="shared" si="18"/>
        <v>0</v>
      </c>
      <c r="AE23" s="7">
        <f t="shared" si="19"/>
        <v>904.61307692307696</v>
      </c>
      <c r="AG23" s="7">
        <f t="shared" si="8"/>
        <v>172.31</v>
      </c>
      <c r="AI23" s="7">
        <f t="shared" si="9"/>
        <v>1076.9230769230769</v>
      </c>
    </row>
    <row r="24" spans="1:35" x14ac:dyDescent="0.25">
      <c r="A24" s="28"/>
      <c r="B24" s="22">
        <v>16</v>
      </c>
      <c r="C24" s="29">
        <f t="shared" si="25"/>
        <v>2153.8461538461538</v>
      </c>
      <c r="D24" s="35">
        <f t="shared" si="24"/>
        <v>35769.228461538463</v>
      </c>
      <c r="E24" s="31"/>
      <c r="F24" s="31"/>
      <c r="G24" s="32">
        <f t="shared" si="10"/>
        <v>0</v>
      </c>
      <c r="H24" s="33"/>
      <c r="I24" s="30">
        <f t="shared" si="23"/>
        <v>0</v>
      </c>
      <c r="J24" s="30">
        <f t="shared" si="11"/>
        <v>0</v>
      </c>
      <c r="K24" s="21">
        <f t="shared" si="21"/>
        <v>26</v>
      </c>
      <c r="L24" s="34">
        <f t="shared" si="22"/>
        <v>16</v>
      </c>
      <c r="M24" s="34">
        <f t="shared" si="12"/>
        <v>59461.536153846158</v>
      </c>
      <c r="N24" s="7">
        <f t="shared" si="13"/>
        <v>59461.536153846158</v>
      </c>
      <c r="O24" s="7">
        <f t="shared" si="0"/>
        <v>59461.536153846158</v>
      </c>
      <c r="P24" s="7">
        <f t="shared" si="14"/>
        <v>5492.3072307692319</v>
      </c>
      <c r="Q24" s="7">
        <f t="shared" si="1"/>
        <v>0</v>
      </c>
      <c r="R24" s="7">
        <f t="shared" si="2"/>
        <v>0</v>
      </c>
      <c r="S24" s="7">
        <f t="shared" si="15"/>
        <v>5492.3072307692319</v>
      </c>
      <c r="T24" s="7">
        <f t="shared" si="16"/>
        <v>2848.459230769231</v>
      </c>
      <c r="U24" s="7">
        <f t="shared" si="17"/>
        <v>0</v>
      </c>
      <c r="V24" s="7">
        <f t="shared" si="17"/>
        <v>0</v>
      </c>
      <c r="W24" s="7">
        <f t="shared" si="3"/>
        <v>2848.459230769231</v>
      </c>
      <c r="X24" s="8">
        <f t="shared" si="4"/>
        <v>531.42214201183469</v>
      </c>
      <c r="Y24" s="8">
        <f t="shared" si="5"/>
        <v>0</v>
      </c>
      <c r="Z24" s="8">
        <f t="shared" si="6"/>
        <v>0</v>
      </c>
      <c r="AA24" s="27">
        <f t="shared" si="7"/>
        <v>531.42214201183469</v>
      </c>
      <c r="AB24" s="7">
        <f t="shared" si="18"/>
        <v>531.42214201183469</v>
      </c>
      <c r="AC24" s="7">
        <f t="shared" si="18"/>
        <v>0</v>
      </c>
      <c r="AD24" s="7">
        <f t="shared" si="18"/>
        <v>0</v>
      </c>
      <c r="AE24" s="7">
        <f t="shared" si="19"/>
        <v>531.42214201183469</v>
      </c>
      <c r="AG24" s="7">
        <f t="shared" si="8"/>
        <v>172.31</v>
      </c>
      <c r="AI24" s="7">
        <f t="shared" si="9"/>
        <v>1450.1140118343192</v>
      </c>
    </row>
    <row r="25" spans="1:35" x14ac:dyDescent="0.25">
      <c r="A25" s="28"/>
      <c r="B25" s="22">
        <v>17</v>
      </c>
      <c r="C25" s="29">
        <f t="shared" si="25"/>
        <v>2153.8461538461538</v>
      </c>
      <c r="D25" s="35">
        <f t="shared" si="24"/>
        <v>37923.074615384619</v>
      </c>
      <c r="E25" s="31"/>
      <c r="F25" s="31"/>
      <c r="G25" s="32">
        <f t="shared" si="10"/>
        <v>0</v>
      </c>
      <c r="H25" s="33"/>
      <c r="I25" s="30">
        <f t="shared" si="23"/>
        <v>0</v>
      </c>
      <c r="J25" s="30">
        <f t="shared" si="11"/>
        <v>0</v>
      </c>
      <c r="K25" s="21">
        <f t="shared" si="21"/>
        <v>26</v>
      </c>
      <c r="L25" s="34">
        <f t="shared" si="22"/>
        <v>17</v>
      </c>
      <c r="M25" s="34">
        <f t="shared" si="12"/>
        <v>59461.536153846158</v>
      </c>
      <c r="N25" s="7">
        <f t="shared" si="13"/>
        <v>59461.536153846158</v>
      </c>
      <c r="O25" s="7">
        <f t="shared" si="0"/>
        <v>59461.536153846158</v>
      </c>
      <c r="P25" s="7">
        <f t="shared" si="14"/>
        <v>5492.3072307692319</v>
      </c>
      <c r="Q25" s="7">
        <f t="shared" si="1"/>
        <v>0</v>
      </c>
      <c r="R25" s="7">
        <f t="shared" si="2"/>
        <v>0</v>
      </c>
      <c r="S25" s="7">
        <f t="shared" si="15"/>
        <v>5492.3072307692319</v>
      </c>
      <c r="T25" s="7">
        <f t="shared" si="16"/>
        <v>3379.8813727810657</v>
      </c>
      <c r="U25" s="7">
        <f t="shared" si="17"/>
        <v>0</v>
      </c>
      <c r="V25" s="7">
        <f t="shared" si="17"/>
        <v>0</v>
      </c>
      <c r="W25" s="7">
        <f t="shared" si="3"/>
        <v>3379.8813727810657</v>
      </c>
      <c r="X25" s="8">
        <f t="shared" si="4"/>
        <v>211.24258579881644</v>
      </c>
      <c r="Y25" s="8">
        <f t="shared" si="5"/>
        <v>0</v>
      </c>
      <c r="Z25" s="8">
        <f t="shared" si="6"/>
        <v>0</v>
      </c>
      <c r="AA25" s="27">
        <f t="shared" si="7"/>
        <v>211.24258579881644</v>
      </c>
      <c r="AB25" s="7">
        <f t="shared" si="18"/>
        <v>211.24258579881644</v>
      </c>
      <c r="AC25" s="7">
        <f t="shared" si="18"/>
        <v>0</v>
      </c>
      <c r="AD25" s="7">
        <f t="shared" si="18"/>
        <v>0</v>
      </c>
      <c r="AE25" s="7">
        <f t="shared" si="19"/>
        <v>211.24258579881644</v>
      </c>
      <c r="AG25" s="7">
        <f t="shared" si="8"/>
        <v>172.31</v>
      </c>
      <c r="AI25" s="7">
        <f t="shared" si="9"/>
        <v>1770.2935680473374</v>
      </c>
    </row>
    <row r="26" spans="1:35" x14ac:dyDescent="0.25">
      <c r="A26" s="28"/>
      <c r="B26" s="22">
        <v>18</v>
      </c>
      <c r="C26" s="29">
        <f t="shared" si="25"/>
        <v>2153.8461538461538</v>
      </c>
      <c r="D26" s="35">
        <f t="shared" si="24"/>
        <v>40076.920769230775</v>
      </c>
      <c r="E26" s="31"/>
      <c r="F26" s="31"/>
      <c r="G26" s="32">
        <f t="shared" si="10"/>
        <v>0</v>
      </c>
      <c r="H26" s="33"/>
      <c r="I26" s="30">
        <f t="shared" si="23"/>
        <v>0</v>
      </c>
      <c r="J26" s="30">
        <f t="shared" si="11"/>
        <v>0</v>
      </c>
      <c r="K26" s="21">
        <f t="shared" si="21"/>
        <v>26</v>
      </c>
      <c r="L26" s="34">
        <f t="shared" si="22"/>
        <v>18</v>
      </c>
      <c r="M26" s="34">
        <f t="shared" si="12"/>
        <v>59461.536153846158</v>
      </c>
      <c r="N26" s="7">
        <f t="shared" si="13"/>
        <v>59461.536153846158</v>
      </c>
      <c r="O26" s="7">
        <f t="shared" si="0"/>
        <v>59461.536153846158</v>
      </c>
      <c r="P26" s="7">
        <f t="shared" si="14"/>
        <v>5492.3072307692319</v>
      </c>
      <c r="Q26" s="7">
        <f t="shared" si="1"/>
        <v>0</v>
      </c>
      <c r="R26" s="7">
        <f t="shared" si="2"/>
        <v>0</v>
      </c>
      <c r="S26" s="7">
        <f t="shared" si="15"/>
        <v>5492.3072307692319</v>
      </c>
      <c r="T26" s="7">
        <f t="shared" si="16"/>
        <v>3591.1239585798821</v>
      </c>
      <c r="U26" s="7">
        <f t="shared" ref="U26:V34" si="26">+U25+AC25</f>
        <v>0</v>
      </c>
      <c r="V26" s="7">
        <f t="shared" si="26"/>
        <v>0</v>
      </c>
      <c r="W26" s="7">
        <f t="shared" si="3"/>
        <v>3591.1239585798821</v>
      </c>
      <c r="X26" s="8">
        <f t="shared" si="4"/>
        <v>211.24258579881734</v>
      </c>
      <c r="Y26" s="8">
        <f t="shared" si="5"/>
        <v>0</v>
      </c>
      <c r="Z26" s="8">
        <f t="shared" si="6"/>
        <v>0</v>
      </c>
      <c r="AA26" s="27">
        <f t="shared" si="7"/>
        <v>211.24258579881734</v>
      </c>
      <c r="AB26" s="7">
        <f t="shared" si="18"/>
        <v>211.24258579881734</v>
      </c>
      <c r="AC26" s="7">
        <f t="shared" si="18"/>
        <v>0</v>
      </c>
      <c r="AD26" s="7">
        <f t="shared" si="18"/>
        <v>0</v>
      </c>
      <c r="AE26" s="7">
        <f t="shared" si="19"/>
        <v>211.24258579881734</v>
      </c>
      <c r="AG26" s="7">
        <f t="shared" si="8"/>
        <v>172.31</v>
      </c>
      <c r="AI26" s="7">
        <f t="shared" si="9"/>
        <v>1770.2935680473365</v>
      </c>
    </row>
    <row r="27" spans="1:35" x14ac:dyDescent="0.25">
      <c r="A27" s="28"/>
      <c r="B27" s="22">
        <v>19</v>
      </c>
      <c r="C27" s="29">
        <f t="shared" si="25"/>
        <v>2153.8461538461538</v>
      </c>
      <c r="D27" s="35">
        <f t="shared" si="24"/>
        <v>42230.766923076932</v>
      </c>
      <c r="E27" s="31"/>
      <c r="F27" s="31"/>
      <c r="G27" s="32">
        <f t="shared" si="10"/>
        <v>0</v>
      </c>
      <c r="H27" s="33"/>
      <c r="I27" s="30">
        <f t="shared" si="23"/>
        <v>0</v>
      </c>
      <c r="J27" s="30">
        <f t="shared" si="11"/>
        <v>0</v>
      </c>
      <c r="K27" s="21">
        <f t="shared" si="21"/>
        <v>26</v>
      </c>
      <c r="L27" s="34">
        <f t="shared" si="22"/>
        <v>19</v>
      </c>
      <c r="M27" s="34">
        <f t="shared" si="12"/>
        <v>59461.536153846158</v>
      </c>
      <c r="N27" s="7">
        <f t="shared" si="13"/>
        <v>59461.536153846158</v>
      </c>
      <c r="O27" s="7">
        <f t="shared" si="0"/>
        <v>59461.536153846158</v>
      </c>
      <c r="P27" s="7">
        <f t="shared" si="14"/>
        <v>5492.3072307692319</v>
      </c>
      <c r="Q27" s="7">
        <f t="shared" si="1"/>
        <v>0</v>
      </c>
      <c r="R27" s="7">
        <f t="shared" si="2"/>
        <v>0</v>
      </c>
      <c r="S27" s="7">
        <f t="shared" si="15"/>
        <v>5492.3072307692319</v>
      </c>
      <c r="T27" s="7">
        <f t="shared" si="16"/>
        <v>3802.3665443786995</v>
      </c>
      <c r="U27" s="7">
        <f t="shared" si="26"/>
        <v>0</v>
      </c>
      <c r="V27" s="7">
        <f t="shared" si="26"/>
        <v>0</v>
      </c>
      <c r="W27" s="7">
        <f t="shared" si="3"/>
        <v>3802.3665443786995</v>
      </c>
      <c r="X27" s="8">
        <f t="shared" si="4"/>
        <v>211.24258579881553</v>
      </c>
      <c r="Y27" s="8">
        <f t="shared" si="5"/>
        <v>0</v>
      </c>
      <c r="Z27" s="8">
        <f t="shared" si="6"/>
        <v>0</v>
      </c>
      <c r="AA27" s="27">
        <f t="shared" si="7"/>
        <v>211.24258579881553</v>
      </c>
      <c r="AB27" s="7">
        <f t="shared" si="18"/>
        <v>211.24258579881553</v>
      </c>
      <c r="AC27" s="7">
        <f t="shared" si="18"/>
        <v>0</v>
      </c>
      <c r="AD27" s="7">
        <f t="shared" si="18"/>
        <v>0</v>
      </c>
      <c r="AE27" s="7">
        <f t="shared" si="19"/>
        <v>211.24258579881553</v>
      </c>
      <c r="AG27" s="7">
        <f t="shared" si="8"/>
        <v>172.31</v>
      </c>
      <c r="AI27" s="7">
        <f t="shared" si="9"/>
        <v>1770.2935680473383</v>
      </c>
    </row>
    <row r="28" spans="1:35" x14ac:dyDescent="0.25">
      <c r="A28" s="28"/>
      <c r="B28" s="22">
        <v>20</v>
      </c>
      <c r="C28" s="29">
        <f>56000/26</f>
        <v>2153.8461538461538</v>
      </c>
      <c r="D28" s="35">
        <f t="shared" si="24"/>
        <v>44384.613076923088</v>
      </c>
      <c r="E28" s="31"/>
      <c r="F28" s="31"/>
      <c r="G28" s="32">
        <f t="shared" si="10"/>
        <v>0</v>
      </c>
      <c r="H28" s="33"/>
      <c r="I28" s="30">
        <f t="shared" si="23"/>
        <v>0</v>
      </c>
      <c r="J28" s="30">
        <f t="shared" si="11"/>
        <v>0</v>
      </c>
      <c r="K28" s="21">
        <f t="shared" si="21"/>
        <v>26</v>
      </c>
      <c r="L28" s="34">
        <f t="shared" si="22"/>
        <v>20</v>
      </c>
      <c r="M28" s="34">
        <f t="shared" si="12"/>
        <v>59461.536153846166</v>
      </c>
      <c r="N28" s="7">
        <f t="shared" si="13"/>
        <v>59461.536153846166</v>
      </c>
      <c r="O28" s="7">
        <f t="shared" si="0"/>
        <v>59461.536153846166</v>
      </c>
      <c r="P28" s="7">
        <f t="shared" si="14"/>
        <v>5492.3072307692328</v>
      </c>
      <c r="Q28" s="7">
        <f t="shared" si="1"/>
        <v>0</v>
      </c>
      <c r="R28" s="7">
        <f t="shared" si="2"/>
        <v>0</v>
      </c>
      <c r="S28" s="7">
        <f t="shared" si="15"/>
        <v>5492.3072307692328</v>
      </c>
      <c r="T28" s="7">
        <f t="shared" si="16"/>
        <v>4013.609130177515</v>
      </c>
      <c r="U28" s="7">
        <f t="shared" si="26"/>
        <v>0</v>
      </c>
      <c r="V28" s="7">
        <f t="shared" si="26"/>
        <v>0</v>
      </c>
      <c r="W28" s="7">
        <f t="shared" si="3"/>
        <v>4013.609130177515</v>
      </c>
      <c r="X28" s="8">
        <f t="shared" si="4"/>
        <v>211.24258579881734</v>
      </c>
      <c r="Y28" s="8">
        <f t="shared" si="5"/>
        <v>0</v>
      </c>
      <c r="Z28" s="8">
        <f t="shared" si="6"/>
        <v>0</v>
      </c>
      <c r="AA28" s="27">
        <f t="shared" si="7"/>
        <v>211.24258579881734</v>
      </c>
      <c r="AB28" s="7">
        <f t="shared" si="18"/>
        <v>211.24258579881734</v>
      </c>
      <c r="AC28" s="7">
        <f t="shared" si="18"/>
        <v>0</v>
      </c>
      <c r="AD28" s="7">
        <f t="shared" si="18"/>
        <v>0</v>
      </c>
      <c r="AE28" s="7">
        <f t="shared" si="19"/>
        <v>211.24258579881734</v>
      </c>
      <c r="AG28" s="7">
        <f t="shared" si="8"/>
        <v>172.31</v>
      </c>
      <c r="AI28" s="7">
        <f t="shared" si="9"/>
        <v>1770.2935680473365</v>
      </c>
    </row>
    <row r="29" spans="1:35" x14ac:dyDescent="0.25">
      <c r="A29" s="28"/>
      <c r="B29" s="22">
        <v>21</v>
      </c>
      <c r="C29" s="29">
        <f t="shared" si="25"/>
        <v>2153.8461538461538</v>
      </c>
      <c r="D29" s="35">
        <f t="shared" si="24"/>
        <v>46538.459230769244</v>
      </c>
      <c r="E29" s="31"/>
      <c r="F29" s="31"/>
      <c r="G29" s="32">
        <f t="shared" si="10"/>
        <v>0</v>
      </c>
      <c r="H29" s="33"/>
      <c r="I29" s="30">
        <f t="shared" si="23"/>
        <v>0</v>
      </c>
      <c r="J29" s="30">
        <f t="shared" si="11"/>
        <v>0</v>
      </c>
      <c r="K29" s="21">
        <f t="shared" si="21"/>
        <v>26</v>
      </c>
      <c r="L29" s="34">
        <f t="shared" si="22"/>
        <v>21</v>
      </c>
      <c r="M29" s="34">
        <f t="shared" si="12"/>
        <v>59461.536153846166</v>
      </c>
      <c r="N29" s="7">
        <f t="shared" si="13"/>
        <v>59461.536153846166</v>
      </c>
      <c r="O29" s="7">
        <f t="shared" si="0"/>
        <v>59461.536153846166</v>
      </c>
      <c r="P29" s="7">
        <f t="shared" si="14"/>
        <v>5492.3072307692328</v>
      </c>
      <c r="Q29" s="7">
        <f t="shared" si="1"/>
        <v>0</v>
      </c>
      <c r="R29" s="7">
        <f t="shared" si="2"/>
        <v>0</v>
      </c>
      <c r="S29" s="7">
        <f t="shared" si="15"/>
        <v>5492.3072307692328</v>
      </c>
      <c r="T29" s="7">
        <f t="shared" si="16"/>
        <v>4224.8517159763323</v>
      </c>
      <c r="U29" s="7">
        <f t="shared" si="26"/>
        <v>0</v>
      </c>
      <c r="V29" s="7">
        <f t="shared" si="26"/>
        <v>0</v>
      </c>
      <c r="W29" s="7">
        <f t="shared" si="3"/>
        <v>4224.8517159763323</v>
      </c>
      <c r="X29" s="8">
        <f t="shared" si="4"/>
        <v>211.24258579881734</v>
      </c>
      <c r="Y29" s="8">
        <f t="shared" si="5"/>
        <v>0</v>
      </c>
      <c r="Z29" s="8">
        <f t="shared" si="6"/>
        <v>0</v>
      </c>
      <c r="AA29" s="27">
        <f t="shared" si="7"/>
        <v>211.24258579881734</v>
      </c>
      <c r="AB29" s="7">
        <f t="shared" si="18"/>
        <v>211.24258579881734</v>
      </c>
      <c r="AC29" s="7">
        <f t="shared" si="18"/>
        <v>0</v>
      </c>
      <c r="AD29" s="7">
        <f t="shared" si="18"/>
        <v>0</v>
      </c>
      <c r="AE29" s="7">
        <f t="shared" si="19"/>
        <v>211.24258579881734</v>
      </c>
      <c r="AG29" s="7">
        <f t="shared" si="8"/>
        <v>172.31</v>
      </c>
      <c r="AI29" s="7">
        <f t="shared" si="9"/>
        <v>1770.2935680473365</v>
      </c>
    </row>
    <row r="30" spans="1:35" x14ac:dyDescent="0.25">
      <c r="A30" s="28"/>
      <c r="B30" s="22">
        <v>22</v>
      </c>
      <c r="C30" s="29">
        <f t="shared" si="25"/>
        <v>2153.8461538461538</v>
      </c>
      <c r="D30" s="35">
        <f t="shared" si="24"/>
        <v>48692.3053846154</v>
      </c>
      <c r="E30" s="31"/>
      <c r="F30" s="31"/>
      <c r="G30" s="32">
        <f t="shared" si="10"/>
        <v>0</v>
      </c>
      <c r="H30" s="33"/>
      <c r="I30" s="30">
        <f t="shared" si="23"/>
        <v>0</v>
      </c>
      <c r="J30" s="30">
        <f t="shared" si="11"/>
        <v>0</v>
      </c>
      <c r="K30" s="21">
        <f t="shared" si="21"/>
        <v>26</v>
      </c>
      <c r="L30" s="34">
        <f t="shared" si="22"/>
        <v>22</v>
      </c>
      <c r="M30" s="34">
        <f t="shared" si="12"/>
        <v>59461.536153846173</v>
      </c>
      <c r="N30" s="7">
        <f t="shared" si="13"/>
        <v>59461.536153846173</v>
      </c>
      <c r="O30" s="7">
        <f t="shared" si="0"/>
        <v>59461.536153846173</v>
      </c>
      <c r="P30" s="7">
        <f t="shared" si="14"/>
        <v>5492.3072307692346</v>
      </c>
      <c r="Q30" s="7">
        <f t="shared" si="1"/>
        <v>0</v>
      </c>
      <c r="R30" s="7">
        <f t="shared" si="2"/>
        <v>0</v>
      </c>
      <c r="S30" s="7">
        <f t="shared" si="15"/>
        <v>5492.3072307692346</v>
      </c>
      <c r="T30" s="7">
        <f t="shared" si="16"/>
        <v>4436.0943017751497</v>
      </c>
      <c r="U30" s="7">
        <f t="shared" si="26"/>
        <v>0</v>
      </c>
      <c r="V30" s="7">
        <f t="shared" si="26"/>
        <v>0</v>
      </c>
      <c r="W30" s="7">
        <f t="shared" si="3"/>
        <v>4436.0943017751497</v>
      </c>
      <c r="X30" s="8">
        <f t="shared" si="4"/>
        <v>211.24258579881825</v>
      </c>
      <c r="Y30" s="8">
        <f t="shared" si="5"/>
        <v>0</v>
      </c>
      <c r="Z30" s="8">
        <f t="shared" si="6"/>
        <v>0</v>
      </c>
      <c r="AA30" s="27">
        <f t="shared" si="7"/>
        <v>211.24258579881825</v>
      </c>
      <c r="AB30" s="7">
        <f t="shared" si="18"/>
        <v>211.24258579881825</v>
      </c>
      <c r="AC30" s="7">
        <f t="shared" si="18"/>
        <v>0</v>
      </c>
      <c r="AD30" s="7">
        <f t="shared" si="18"/>
        <v>0</v>
      </c>
      <c r="AE30" s="7">
        <f t="shared" si="19"/>
        <v>211.24258579881825</v>
      </c>
      <c r="AG30" s="7">
        <f t="shared" si="8"/>
        <v>172.31</v>
      </c>
      <c r="AI30" s="7">
        <f t="shared" si="9"/>
        <v>1770.2935680473356</v>
      </c>
    </row>
    <row r="31" spans="1:35" x14ac:dyDescent="0.25">
      <c r="A31" s="28"/>
      <c r="B31" s="22">
        <v>23</v>
      </c>
      <c r="C31" s="29">
        <f t="shared" si="25"/>
        <v>2153.8461538461538</v>
      </c>
      <c r="D31" s="35">
        <f t="shared" si="24"/>
        <v>50846.151538461556</v>
      </c>
      <c r="E31" s="31"/>
      <c r="F31" s="31"/>
      <c r="G31" s="32">
        <f t="shared" si="10"/>
        <v>0</v>
      </c>
      <c r="H31" s="33"/>
      <c r="I31" s="30">
        <f t="shared" si="23"/>
        <v>0</v>
      </c>
      <c r="J31" s="30">
        <f t="shared" si="11"/>
        <v>0</v>
      </c>
      <c r="K31" s="21">
        <f t="shared" si="21"/>
        <v>26</v>
      </c>
      <c r="L31" s="34">
        <f t="shared" si="22"/>
        <v>23</v>
      </c>
      <c r="M31" s="34">
        <f t="shared" si="12"/>
        <v>59461.536153846173</v>
      </c>
      <c r="N31" s="7">
        <f t="shared" si="13"/>
        <v>59461.536153846173</v>
      </c>
      <c r="O31" s="7">
        <f t="shared" si="0"/>
        <v>59461.536153846173</v>
      </c>
      <c r="P31" s="7">
        <f t="shared" si="14"/>
        <v>5492.3072307692346</v>
      </c>
      <c r="Q31" s="7">
        <f t="shared" si="1"/>
        <v>0</v>
      </c>
      <c r="R31" s="7">
        <f t="shared" si="2"/>
        <v>0</v>
      </c>
      <c r="S31" s="7">
        <f t="shared" si="15"/>
        <v>5492.3072307692346</v>
      </c>
      <c r="T31" s="7">
        <f t="shared" si="16"/>
        <v>4647.3368875739679</v>
      </c>
      <c r="U31" s="7">
        <f t="shared" si="26"/>
        <v>0</v>
      </c>
      <c r="V31" s="7">
        <f t="shared" si="26"/>
        <v>0</v>
      </c>
      <c r="W31" s="7">
        <f t="shared" si="3"/>
        <v>4647.3368875739679</v>
      </c>
      <c r="X31" s="8">
        <f t="shared" si="4"/>
        <v>211.24258579881644</v>
      </c>
      <c r="Y31" s="8">
        <f t="shared" si="5"/>
        <v>0</v>
      </c>
      <c r="Z31" s="8">
        <f t="shared" si="6"/>
        <v>0</v>
      </c>
      <c r="AA31" s="27">
        <f t="shared" si="7"/>
        <v>211.24258579881644</v>
      </c>
      <c r="AB31" s="7">
        <f t="shared" si="18"/>
        <v>211.24258579881644</v>
      </c>
      <c r="AC31" s="7">
        <f t="shared" si="18"/>
        <v>0</v>
      </c>
      <c r="AD31" s="7">
        <f t="shared" si="18"/>
        <v>0</v>
      </c>
      <c r="AE31" s="7">
        <f t="shared" si="19"/>
        <v>211.24258579881644</v>
      </c>
      <c r="AG31" s="7">
        <f t="shared" si="8"/>
        <v>172.31</v>
      </c>
      <c r="AI31" s="7">
        <f t="shared" si="9"/>
        <v>1770.2935680473374</v>
      </c>
    </row>
    <row r="32" spans="1:35" x14ac:dyDescent="0.25">
      <c r="A32" s="28"/>
      <c r="B32" s="22">
        <v>24</v>
      </c>
      <c r="C32" s="29">
        <f t="shared" si="25"/>
        <v>2153.8461538461538</v>
      </c>
      <c r="D32" s="35">
        <f t="shared" si="24"/>
        <v>52999.997692307712</v>
      </c>
      <c r="E32" s="31"/>
      <c r="F32" s="31"/>
      <c r="G32" s="32">
        <f t="shared" si="10"/>
        <v>0</v>
      </c>
      <c r="H32" s="33"/>
      <c r="I32" s="30">
        <f t="shared" si="23"/>
        <v>0</v>
      </c>
      <c r="J32" s="30">
        <f t="shared" si="11"/>
        <v>0</v>
      </c>
      <c r="K32" s="21">
        <f t="shared" si="21"/>
        <v>26</v>
      </c>
      <c r="L32" s="34">
        <f t="shared" si="22"/>
        <v>24</v>
      </c>
      <c r="M32" s="34">
        <f t="shared" si="12"/>
        <v>59461.536153846173</v>
      </c>
      <c r="N32" s="7">
        <f t="shared" si="13"/>
        <v>59461.536153846173</v>
      </c>
      <c r="O32" s="7">
        <f t="shared" si="0"/>
        <v>59461.536153846173</v>
      </c>
      <c r="P32" s="7">
        <f t="shared" si="14"/>
        <v>5492.3072307692346</v>
      </c>
      <c r="Q32" s="7">
        <f t="shared" si="1"/>
        <v>0</v>
      </c>
      <c r="R32" s="7">
        <f t="shared" si="2"/>
        <v>0</v>
      </c>
      <c r="S32" s="7">
        <f t="shared" si="15"/>
        <v>5492.3072307692346</v>
      </c>
      <c r="T32" s="7">
        <f t="shared" si="16"/>
        <v>4858.5794733727844</v>
      </c>
      <c r="U32" s="7">
        <f t="shared" si="26"/>
        <v>0</v>
      </c>
      <c r="V32" s="7">
        <f t="shared" si="26"/>
        <v>0</v>
      </c>
      <c r="W32" s="7">
        <f t="shared" si="3"/>
        <v>4858.5794733727844</v>
      </c>
      <c r="X32" s="8">
        <f t="shared" si="4"/>
        <v>211.24258579881734</v>
      </c>
      <c r="Y32" s="8">
        <f t="shared" si="5"/>
        <v>0</v>
      </c>
      <c r="Z32" s="8">
        <f t="shared" si="6"/>
        <v>0</v>
      </c>
      <c r="AA32" s="27">
        <f t="shared" si="7"/>
        <v>211.24258579881734</v>
      </c>
      <c r="AB32" s="7">
        <f t="shared" si="18"/>
        <v>211.24258579881734</v>
      </c>
      <c r="AC32" s="7">
        <f t="shared" si="18"/>
        <v>0</v>
      </c>
      <c r="AD32" s="7">
        <f t="shared" si="18"/>
        <v>0</v>
      </c>
      <c r="AE32" s="7">
        <f t="shared" si="19"/>
        <v>211.24258579881734</v>
      </c>
      <c r="AG32" s="7">
        <f t="shared" si="8"/>
        <v>172.31</v>
      </c>
      <c r="AI32" s="7">
        <f t="shared" si="9"/>
        <v>1770.2935680473365</v>
      </c>
    </row>
    <row r="33" spans="1:35" x14ac:dyDescent="0.25">
      <c r="A33" s="28"/>
      <c r="B33" s="22">
        <v>25</v>
      </c>
      <c r="C33" s="29">
        <f t="shared" si="25"/>
        <v>2153.8461538461538</v>
      </c>
      <c r="D33" s="35">
        <f t="shared" si="24"/>
        <v>55153.843846153868</v>
      </c>
      <c r="E33" s="31"/>
      <c r="F33" s="31"/>
      <c r="G33" s="32">
        <f t="shared" si="10"/>
        <v>0</v>
      </c>
      <c r="H33" s="33"/>
      <c r="I33" s="30">
        <f t="shared" si="23"/>
        <v>0</v>
      </c>
      <c r="J33" s="30">
        <f t="shared" si="11"/>
        <v>0</v>
      </c>
      <c r="K33" s="21">
        <f t="shared" si="21"/>
        <v>26</v>
      </c>
      <c r="L33" s="34">
        <f t="shared" si="22"/>
        <v>25</v>
      </c>
      <c r="M33" s="34">
        <f t="shared" si="12"/>
        <v>59461.536153846173</v>
      </c>
      <c r="N33" s="7">
        <f t="shared" si="13"/>
        <v>59461.536153846173</v>
      </c>
      <c r="O33" s="7">
        <f t="shared" si="0"/>
        <v>59461.536153846173</v>
      </c>
      <c r="P33" s="7">
        <f t="shared" si="14"/>
        <v>5492.3072307692346</v>
      </c>
      <c r="Q33" s="7">
        <f t="shared" si="1"/>
        <v>0</v>
      </c>
      <c r="R33" s="7">
        <f t="shared" si="2"/>
        <v>0</v>
      </c>
      <c r="S33" s="7">
        <f t="shared" si="15"/>
        <v>5492.3072307692346</v>
      </c>
      <c r="T33" s="7">
        <f t="shared" si="16"/>
        <v>5069.8220591716017</v>
      </c>
      <c r="U33" s="7">
        <f t="shared" si="26"/>
        <v>0</v>
      </c>
      <c r="V33" s="7">
        <f t="shared" si="26"/>
        <v>0</v>
      </c>
      <c r="W33" s="7">
        <f t="shared" si="3"/>
        <v>5069.8220591716017</v>
      </c>
      <c r="X33" s="8">
        <f t="shared" si="4"/>
        <v>211.24258579881644</v>
      </c>
      <c r="Y33" s="8">
        <f t="shared" si="5"/>
        <v>0</v>
      </c>
      <c r="Z33" s="8">
        <f t="shared" si="6"/>
        <v>0</v>
      </c>
      <c r="AA33" s="27">
        <f t="shared" si="7"/>
        <v>211.24258579881644</v>
      </c>
      <c r="AB33" s="7">
        <f t="shared" si="18"/>
        <v>211.24258579881644</v>
      </c>
      <c r="AC33" s="7">
        <f t="shared" si="18"/>
        <v>0</v>
      </c>
      <c r="AD33" s="7">
        <f t="shared" si="18"/>
        <v>0</v>
      </c>
      <c r="AE33" s="7">
        <f t="shared" si="19"/>
        <v>211.24258579881644</v>
      </c>
      <c r="AG33" s="7">
        <f t="shared" si="8"/>
        <v>172.31</v>
      </c>
      <c r="AI33" s="7">
        <f t="shared" si="9"/>
        <v>1770.2935680473374</v>
      </c>
    </row>
    <row r="34" spans="1:35" x14ac:dyDescent="0.25">
      <c r="A34" s="28"/>
      <c r="B34" s="22">
        <v>26</v>
      </c>
      <c r="C34" s="29">
        <f t="shared" si="25"/>
        <v>2153.8461538461538</v>
      </c>
      <c r="D34" s="35">
        <f t="shared" si="24"/>
        <v>57307.690000000024</v>
      </c>
      <c r="E34" s="31"/>
      <c r="F34" s="31"/>
      <c r="G34" s="32">
        <f t="shared" si="10"/>
        <v>0</v>
      </c>
      <c r="H34" s="33"/>
      <c r="I34" s="30">
        <f t="shared" si="23"/>
        <v>0</v>
      </c>
      <c r="J34" s="30">
        <f t="shared" si="11"/>
        <v>0</v>
      </c>
      <c r="K34" s="21">
        <f t="shared" si="21"/>
        <v>26</v>
      </c>
      <c r="L34" s="34">
        <f t="shared" si="22"/>
        <v>26</v>
      </c>
      <c r="M34" s="34">
        <f t="shared" si="12"/>
        <v>59461.53615384618</v>
      </c>
      <c r="N34" s="7">
        <f t="shared" si="13"/>
        <v>59461.53615384618</v>
      </c>
      <c r="O34" s="7">
        <f t="shared" si="0"/>
        <v>59461.53615384618</v>
      </c>
      <c r="P34" s="7">
        <f t="shared" si="14"/>
        <v>5492.3072307692364</v>
      </c>
      <c r="Q34" s="7">
        <f t="shared" si="1"/>
        <v>0</v>
      </c>
      <c r="R34" s="7">
        <f t="shared" si="2"/>
        <v>0</v>
      </c>
      <c r="S34" s="7">
        <f t="shared" si="15"/>
        <v>5492.3072307692364</v>
      </c>
      <c r="T34" s="7">
        <f t="shared" si="16"/>
        <v>5281.0646449704182</v>
      </c>
      <c r="U34" s="7">
        <f t="shared" si="26"/>
        <v>0</v>
      </c>
      <c r="V34" s="7">
        <f t="shared" si="26"/>
        <v>0</v>
      </c>
      <c r="W34" s="7">
        <f t="shared" si="3"/>
        <v>5281.0646449704182</v>
      </c>
      <c r="X34" s="8">
        <f t="shared" si="4"/>
        <v>211.24258579881825</v>
      </c>
      <c r="Y34" s="8">
        <f t="shared" si="5"/>
        <v>0</v>
      </c>
      <c r="Z34" s="8">
        <f t="shared" si="6"/>
        <v>0</v>
      </c>
      <c r="AA34" s="27">
        <f t="shared" si="7"/>
        <v>211.24258579881825</v>
      </c>
      <c r="AB34" s="7">
        <f t="shared" si="18"/>
        <v>211.24258579881825</v>
      </c>
      <c r="AC34" s="7">
        <f t="shared" si="18"/>
        <v>0</v>
      </c>
      <c r="AD34" s="7">
        <f t="shared" si="18"/>
        <v>0</v>
      </c>
      <c r="AE34" s="7">
        <f t="shared" si="19"/>
        <v>211.24258579881825</v>
      </c>
      <c r="AG34" s="7">
        <f t="shared" si="8"/>
        <v>172.31</v>
      </c>
      <c r="AI34" s="7">
        <f t="shared" si="9"/>
        <v>1770.2935680473356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30153.846153846145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5357.6872307692365</v>
      </c>
      <c r="AC36" s="41">
        <f>SUM(AC9:AC35)</f>
        <v>0</v>
      </c>
      <c r="AD36" s="41">
        <f>SUM(AD9:AD34)</f>
        <v>0</v>
      </c>
      <c r="AE36" s="41">
        <f>SUM(AE9:AE35)</f>
        <v>5357.6872307692365</v>
      </c>
      <c r="AG36" s="41">
        <f>SUM(AG9:AG35)</f>
        <v>2412.3399999999997</v>
      </c>
      <c r="AI36" s="41">
        <f>SUM(AI9:AI35)</f>
        <v>22383.818923076917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30153.846153846145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30153.846153846145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5357.6872307692365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5357.6872307692365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27.69230769230613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5329.9949230769307</v>
      </c>
      <c r="AC46" s="45">
        <f>AC36-AC43</f>
        <v>0</v>
      </c>
      <c r="AD46" s="45">
        <f>AD36-AD43</f>
        <v>0</v>
      </c>
      <c r="AE46" s="45">
        <f>AB46+AC46+AD46</f>
        <v>5329.9949230769307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workbookViewId="0">
      <selection activeCell="D30" sqref="D30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300000/26</f>
        <v>11538.461538461539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300000</v>
      </c>
      <c r="N9" s="7">
        <f>M9+I9</f>
        <v>300000</v>
      </c>
      <c r="O9" s="7">
        <f t="shared" ref="O9:O34" si="0">I9+M9+J9</f>
        <v>300000</v>
      </c>
      <c r="P9" s="7">
        <f>IF(M9&gt;50000,(M9-50000)*20%+3600,IF(M9&gt;30000,(M9-30000)*18%,0))</f>
        <v>53600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3900</v>
      </c>
      <c r="R9" s="7">
        <f t="shared" ref="R9:R34" si="2">IF(N9&gt;270000,(N9-270000)*10%,0)</f>
        <v>3000</v>
      </c>
      <c r="S9" s="7">
        <f>P9+Q9+R9</f>
        <v>60500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2061.538461538461</v>
      </c>
      <c r="Y9" s="8">
        <f t="shared" ref="Y9:Y34" si="5">(Q9/K9*L9)-U9</f>
        <v>150</v>
      </c>
      <c r="Z9" s="8">
        <f t="shared" ref="Z9:Z34" si="6">(R9/K9*L9)-V9</f>
        <v>115.38461538461539</v>
      </c>
      <c r="AA9" s="27">
        <f t="shared" ref="AA9:AA34" si="7">X9+Y9+Z9</f>
        <v>2326.9230769230762</v>
      </c>
      <c r="AB9" s="7">
        <f>IF(X9&gt;0,X9,0)</f>
        <v>2061.538461538461</v>
      </c>
      <c r="AC9" s="7">
        <f>IF(Y9&gt;0,Y9,0)</f>
        <v>150</v>
      </c>
      <c r="AD9" s="7">
        <f>IF(Z9&gt;0,Z9,0)</f>
        <v>115.38461538461539</v>
      </c>
      <c r="AE9" s="7">
        <f>AB9+AC9+AD9</f>
        <v>2326.9230769230762</v>
      </c>
      <c r="AG9" s="7">
        <f t="shared" ref="AG9:AG34" si="8">ROUND((C9+G9)*8%,2)</f>
        <v>923.08</v>
      </c>
      <c r="AI9" s="7">
        <f t="shared" ref="AI9:AI34" si="9">(C9+G9+H9)-AE9-AG9</f>
        <v>8288.4584615384629</v>
      </c>
    </row>
    <row r="10" spans="1:35" x14ac:dyDescent="0.25">
      <c r="A10" s="28"/>
      <c r="B10" s="22">
        <v>2</v>
      </c>
      <c r="C10" s="29">
        <f t="shared" ref="C10:C34" si="10">300000/26</f>
        <v>11538.461538461539</v>
      </c>
      <c r="D10" s="30">
        <f>D9+C9</f>
        <v>11538.461538461539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300000.00000000006</v>
      </c>
      <c r="N10" s="7">
        <f t="shared" ref="N10:N34" si="14">M10+I10</f>
        <v>300000.00000000006</v>
      </c>
      <c r="O10" s="7">
        <f t="shared" si="0"/>
        <v>300000.00000000006</v>
      </c>
      <c r="P10" s="7">
        <f t="shared" ref="P10:P34" si="15">IF(M10&gt;50000,(M10-50000)*20%+3600,IF(M10&gt;30000,(M10-30000)*18%,0))</f>
        <v>53600.000000000015</v>
      </c>
      <c r="Q10" s="7">
        <f t="shared" si="1"/>
        <v>3900.0000000000077</v>
      </c>
      <c r="R10" s="7">
        <f t="shared" si="2"/>
        <v>3000.0000000000059</v>
      </c>
      <c r="S10" s="7">
        <f t="shared" ref="S10:S34" si="16">P10+Q10+R10</f>
        <v>60500.000000000029</v>
      </c>
      <c r="T10" s="7">
        <f t="shared" ref="T10:T34" si="17">T9+AB9</f>
        <v>2061.538461538461</v>
      </c>
      <c r="U10" s="7">
        <f t="shared" ref="U10:V25" si="18">+U9+AC9</f>
        <v>150</v>
      </c>
      <c r="V10" s="7">
        <f t="shared" si="18"/>
        <v>115.38461538461539</v>
      </c>
      <c r="W10" s="7">
        <f t="shared" si="3"/>
        <v>2211.538461538461</v>
      </c>
      <c r="X10" s="8">
        <f t="shared" si="4"/>
        <v>2061.538461538461</v>
      </c>
      <c r="Y10" s="8">
        <f t="shared" si="5"/>
        <v>150.00000000000057</v>
      </c>
      <c r="Z10" s="8">
        <f t="shared" si="6"/>
        <v>115.38461538461584</v>
      </c>
      <c r="AA10" s="27">
        <f t="shared" si="7"/>
        <v>2326.9230769230771</v>
      </c>
      <c r="AB10" s="7">
        <f t="shared" ref="AB10:AD34" si="19">IF(X10&gt;0,X10,0)</f>
        <v>2061.538461538461</v>
      </c>
      <c r="AC10" s="7">
        <f t="shared" si="19"/>
        <v>150.00000000000057</v>
      </c>
      <c r="AD10" s="7">
        <f t="shared" si="19"/>
        <v>115.38461538461584</v>
      </c>
      <c r="AE10" s="7">
        <f t="shared" ref="AE10:AE34" si="20">AB10+AC10+AD10</f>
        <v>2326.9230769230771</v>
      </c>
      <c r="AG10" s="7">
        <f t="shared" si="8"/>
        <v>923.08</v>
      </c>
      <c r="AI10" s="7">
        <f t="shared" si="9"/>
        <v>8288.4584615384611</v>
      </c>
    </row>
    <row r="11" spans="1:35" x14ac:dyDescent="0.25">
      <c r="A11" s="28"/>
      <c r="B11" s="22">
        <v>3</v>
      </c>
      <c r="C11" s="29">
        <f t="shared" si="10"/>
        <v>11538.461538461539</v>
      </c>
      <c r="D11" s="30">
        <f t="shared" ref="D11:D12" si="21">D10+C10</f>
        <v>23076.923076923078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300000</v>
      </c>
      <c r="N11" s="7">
        <f t="shared" si="14"/>
        <v>300000</v>
      </c>
      <c r="O11" s="7">
        <f t="shared" si="0"/>
        <v>300000</v>
      </c>
      <c r="P11" s="7">
        <f t="shared" si="15"/>
        <v>53600</v>
      </c>
      <c r="Q11" s="7">
        <f t="shared" si="1"/>
        <v>3900</v>
      </c>
      <c r="R11" s="7">
        <f t="shared" si="2"/>
        <v>3000</v>
      </c>
      <c r="S11" s="7">
        <f t="shared" si="16"/>
        <v>60500</v>
      </c>
      <c r="T11" s="7">
        <f t="shared" si="17"/>
        <v>4123.076923076922</v>
      </c>
      <c r="U11" s="7">
        <f t="shared" si="18"/>
        <v>300.00000000000057</v>
      </c>
      <c r="V11" s="7">
        <f t="shared" si="18"/>
        <v>230.76923076923123</v>
      </c>
      <c r="W11" s="7">
        <f t="shared" si="3"/>
        <v>4423.0769230769229</v>
      </c>
      <c r="X11" s="8">
        <f t="shared" si="4"/>
        <v>2061.538461538461</v>
      </c>
      <c r="Y11" s="8">
        <f t="shared" si="5"/>
        <v>149.99999999999943</v>
      </c>
      <c r="Z11" s="8">
        <f t="shared" si="6"/>
        <v>115.38461538461496</v>
      </c>
      <c r="AA11" s="27">
        <f t="shared" si="7"/>
        <v>2326.9230769230753</v>
      </c>
      <c r="AB11" s="7">
        <f t="shared" si="19"/>
        <v>2061.538461538461</v>
      </c>
      <c r="AC11" s="7">
        <f t="shared" si="19"/>
        <v>149.99999999999943</v>
      </c>
      <c r="AD11" s="7">
        <f t="shared" si="19"/>
        <v>115.38461538461496</v>
      </c>
      <c r="AE11" s="7">
        <f t="shared" si="20"/>
        <v>2326.9230769230753</v>
      </c>
      <c r="AG11" s="7">
        <f t="shared" si="8"/>
        <v>923.08</v>
      </c>
      <c r="AI11" s="7">
        <f t="shared" si="9"/>
        <v>8288.4584615384647</v>
      </c>
    </row>
    <row r="12" spans="1:35" x14ac:dyDescent="0.25">
      <c r="A12" s="28"/>
      <c r="B12" s="22">
        <v>4</v>
      </c>
      <c r="C12" s="29">
        <f t="shared" si="10"/>
        <v>11538.461538461539</v>
      </c>
      <c r="D12" s="30">
        <f t="shared" si="21"/>
        <v>34615.384615384617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300000</v>
      </c>
      <c r="N12" s="7">
        <f t="shared" si="14"/>
        <v>300000</v>
      </c>
      <c r="O12" s="7">
        <f t="shared" si="0"/>
        <v>300000</v>
      </c>
      <c r="P12" s="7">
        <f t="shared" si="15"/>
        <v>53600</v>
      </c>
      <c r="Q12" s="7">
        <f t="shared" si="1"/>
        <v>3900</v>
      </c>
      <c r="R12" s="7">
        <f t="shared" si="2"/>
        <v>3000</v>
      </c>
      <c r="S12" s="7">
        <f t="shared" si="16"/>
        <v>60500</v>
      </c>
      <c r="T12" s="7">
        <f t="shared" si="17"/>
        <v>6184.6153846153829</v>
      </c>
      <c r="U12" s="7">
        <f t="shared" si="18"/>
        <v>450</v>
      </c>
      <c r="V12" s="7">
        <f t="shared" si="18"/>
        <v>346.15384615384619</v>
      </c>
      <c r="W12" s="7">
        <f t="shared" si="3"/>
        <v>6634.6153846153829</v>
      </c>
      <c r="X12" s="8">
        <f t="shared" si="4"/>
        <v>2061.538461538461</v>
      </c>
      <c r="Y12" s="8">
        <f t="shared" si="5"/>
        <v>150</v>
      </c>
      <c r="Z12" s="8">
        <f t="shared" si="6"/>
        <v>115.38461538461536</v>
      </c>
      <c r="AA12" s="27">
        <f t="shared" si="7"/>
        <v>2326.9230769230762</v>
      </c>
      <c r="AB12" s="7">
        <f t="shared" si="19"/>
        <v>2061.538461538461</v>
      </c>
      <c r="AC12" s="7">
        <f t="shared" si="19"/>
        <v>150</v>
      </c>
      <c r="AD12" s="7">
        <f t="shared" si="19"/>
        <v>115.38461538461536</v>
      </c>
      <c r="AE12" s="7">
        <f t="shared" si="20"/>
        <v>2326.9230769230762</v>
      </c>
      <c r="AG12" s="7">
        <f t="shared" si="8"/>
        <v>923.08</v>
      </c>
      <c r="AI12" s="7">
        <f t="shared" si="9"/>
        <v>8288.4584615384629</v>
      </c>
    </row>
    <row r="13" spans="1:35" x14ac:dyDescent="0.25">
      <c r="A13" s="28"/>
      <c r="B13" s="22">
        <v>5</v>
      </c>
      <c r="C13" s="29">
        <f t="shared" si="10"/>
        <v>11538.461538461539</v>
      </c>
      <c r="D13" s="35">
        <f>D12+C12</f>
        <v>46153.846153846156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300000</v>
      </c>
      <c r="N13" s="7">
        <f t="shared" si="14"/>
        <v>300000</v>
      </c>
      <c r="O13" s="7">
        <f t="shared" si="0"/>
        <v>300000</v>
      </c>
      <c r="P13" s="7">
        <f t="shared" si="15"/>
        <v>53600</v>
      </c>
      <c r="Q13" s="7">
        <f t="shared" si="1"/>
        <v>3900</v>
      </c>
      <c r="R13" s="7">
        <f t="shared" si="2"/>
        <v>3000</v>
      </c>
      <c r="S13" s="7">
        <f t="shared" si="16"/>
        <v>60500</v>
      </c>
      <c r="T13" s="7">
        <f t="shared" si="17"/>
        <v>8246.1538461538439</v>
      </c>
      <c r="U13" s="7">
        <f t="shared" si="18"/>
        <v>600</v>
      </c>
      <c r="V13" s="7">
        <f t="shared" si="18"/>
        <v>461.53846153846155</v>
      </c>
      <c r="W13" s="7">
        <f t="shared" si="3"/>
        <v>8846.1538461538439</v>
      </c>
      <c r="X13" s="8">
        <f t="shared" si="4"/>
        <v>2061.538461538461</v>
      </c>
      <c r="Y13" s="8">
        <f t="shared" si="5"/>
        <v>150</v>
      </c>
      <c r="Z13" s="8">
        <f t="shared" si="6"/>
        <v>115.38461538461536</v>
      </c>
      <c r="AA13" s="27">
        <f t="shared" si="7"/>
        <v>2326.9230769230762</v>
      </c>
      <c r="AB13" s="7">
        <f t="shared" si="19"/>
        <v>2061.538461538461</v>
      </c>
      <c r="AC13" s="7">
        <f t="shared" si="19"/>
        <v>150</v>
      </c>
      <c r="AD13" s="7">
        <f t="shared" si="19"/>
        <v>115.38461538461536</v>
      </c>
      <c r="AE13" s="7">
        <f t="shared" si="20"/>
        <v>2326.9230769230762</v>
      </c>
      <c r="AG13" s="7">
        <f t="shared" si="8"/>
        <v>923.08</v>
      </c>
      <c r="AI13" s="7">
        <f t="shared" si="9"/>
        <v>8288.4584615384629</v>
      </c>
    </row>
    <row r="14" spans="1:35" x14ac:dyDescent="0.25">
      <c r="A14" s="28"/>
      <c r="B14" s="22">
        <v>6</v>
      </c>
      <c r="C14" s="29">
        <f t="shared" si="10"/>
        <v>11538.461538461539</v>
      </c>
      <c r="D14" s="35">
        <f>D13+C13</f>
        <v>57692.307692307695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300000</v>
      </c>
      <c r="N14" s="7">
        <f t="shared" si="14"/>
        <v>300000</v>
      </c>
      <c r="O14" s="7">
        <f t="shared" si="0"/>
        <v>300000</v>
      </c>
      <c r="P14" s="7">
        <f t="shared" si="15"/>
        <v>53600</v>
      </c>
      <c r="Q14" s="7">
        <f t="shared" si="1"/>
        <v>3900</v>
      </c>
      <c r="R14" s="7">
        <f t="shared" si="2"/>
        <v>3000</v>
      </c>
      <c r="S14" s="7">
        <f t="shared" si="16"/>
        <v>60500</v>
      </c>
      <c r="T14" s="7">
        <f t="shared" si="17"/>
        <v>10307.692307692305</v>
      </c>
      <c r="U14" s="7">
        <f t="shared" si="18"/>
        <v>750</v>
      </c>
      <c r="V14" s="7">
        <f t="shared" si="18"/>
        <v>576.92307692307691</v>
      </c>
      <c r="W14" s="7">
        <f t="shared" si="3"/>
        <v>11057.692307692305</v>
      </c>
      <c r="X14" s="8">
        <f t="shared" si="4"/>
        <v>2061.5384615384683</v>
      </c>
      <c r="Y14" s="8">
        <f t="shared" si="5"/>
        <v>150</v>
      </c>
      <c r="Z14" s="8">
        <f t="shared" si="6"/>
        <v>115.38461538461547</v>
      </c>
      <c r="AA14" s="27">
        <f t="shared" si="7"/>
        <v>2326.9230769230835</v>
      </c>
      <c r="AB14" s="7">
        <f t="shared" si="19"/>
        <v>2061.5384615384683</v>
      </c>
      <c r="AC14" s="7">
        <f t="shared" si="19"/>
        <v>150</v>
      </c>
      <c r="AD14" s="7">
        <f t="shared" si="19"/>
        <v>115.38461538461547</v>
      </c>
      <c r="AE14" s="7">
        <f t="shared" si="20"/>
        <v>2326.9230769230835</v>
      </c>
      <c r="AG14" s="7">
        <f t="shared" si="8"/>
        <v>923.08</v>
      </c>
      <c r="AI14" s="7">
        <f t="shared" si="9"/>
        <v>8288.4584615384556</v>
      </c>
    </row>
    <row r="15" spans="1:35" x14ac:dyDescent="0.25">
      <c r="A15" s="28"/>
      <c r="B15" s="22">
        <v>7</v>
      </c>
      <c r="C15" s="29">
        <f t="shared" si="10"/>
        <v>11538.461538461539</v>
      </c>
      <c r="D15" s="35">
        <f>D14+C14</f>
        <v>69230.769230769234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300000</v>
      </c>
      <c r="N15" s="7">
        <f t="shared" si="14"/>
        <v>300000</v>
      </c>
      <c r="O15" s="7">
        <f t="shared" si="0"/>
        <v>300000</v>
      </c>
      <c r="P15" s="7">
        <f t="shared" si="15"/>
        <v>53600</v>
      </c>
      <c r="Q15" s="7">
        <f t="shared" si="1"/>
        <v>3900</v>
      </c>
      <c r="R15" s="7">
        <f t="shared" si="2"/>
        <v>3000</v>
      </c>
      <c r="S15" s="7">
        <f t="shared" si="16"/>
        <v>60500</v>
      </c>
      <c r="T15" s="7">
        <f t="shared" si="17"/>
        <v>12369.230769230773</v>
      </c>
      <c r="U15" s="7">
        <f t="shared" si="18"/>
        <v>900</v>
      </c>
      <c r="V15" s="7">
        <f t="shared" si="18"/>
        <v>692.30769230769238</v>
      </c>
      <c r="W15" s="7">
        <f t="shared" si="3"/>
        <v>13269.230769230773</v>
      </c>
      <c r="X15" s="8">
        <f t="shared" si="4"/>
        <v>2061.5384615384537</v>
      </c>
      <c r="Y15" s="8">
        <f t="shared" si="5"/>
        <v>150</v>
      </c>
      <c r="Z15" s="8">
        <f t="shared" si="6"/>
        <v>115.38461538461536</v>
      </c>
      <c r="AA15" s="27">
        <f t="shared" si="7"/>
        <v>2326.9230769230689</v>
      </c>
      <c r="AB15" s="7">
        <f t="shared" si="19"/>
        <v>2061.5384615384537</v>
      </c>
      <c r="AC15" s="7">
        <f t="shared" si="19"/>
        <v>150</v>
      </c>
      <c r="AD15" s="7">
        <f t="shared" si="19"/>
        <v>115.38461538461536</v>
      </c>
      <c r="AE15" s="7">
        <f t="shared" si="20"/>
        <v>2326.9230769230689</v>
      </c>
      <c r="AG15" s="7">
        <f t="shared" si="8"/>
        <v>923.08</v>
      </c>
      <c r="AI15" s="7">
        <f t="shared" si="9"/>
        <v>8288.4584615384701</v>
      </c>
    </row>
    <row r="16" spans="1:35" x14ac:dyDescent="0.25">
      <c r="A16" s="28"/>
      <c r="B16" s="22">
        <v>8</v>
      </c>
      <c r="C16" s="29">
        <f t="shared" si="10"/>
        <v>11538.461538461539</v>
      </c>
      <c r="D16" s="35">
        <f>D15+C15</f>
        <v>80769.23076923078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300000</v>
      </c>
      <c r="N16" s="7">
        <f t="shared" si="14"/>
        <v>300000</v>
      </c>
      <c r="O16" s="7">
        <f t="shared" si="0"/>
        <v>300000</v>
      </c>
      <c r="P16" s="7">
        <f t="shared" si="15"/>
        <v>53600</v>
      </c>
      <c r="Q16" s="7">
        <f t="shared" si="1"/>
        <v>3900</v>
      </c>
      <c r="R16" s="7">
        <f t="shared" si="2"/>
        <v>3000</v>
      </c>
      <c r="S16" s="7">
        <f t="shared" si="16"/>
        <v>60500</v>
      </c>
      <c r="T16" s="7">
        <f t="shared" si="17"/>
        <v>14430.769230769227</v>
      </c>
      <c r="U16" s="7">
        <f t="shared" si="18"/>
        <v>1050</v>
      </c>
      <c r="V16" s="7">
        <f t="shared" si="18"/>
        <v>807.69230769230774</v>
      </c>
      <c r="W16" s="7">
        <f t="shared" si="3"/>
        <v>15480.769230769227</v>
      </c>
      <c r="X16" s="8">
        <f t="shared" si="4"/>
        <v>2061.5384615384683</v>
      </c>
      <c r="Y16" s="8">
        <f t="shared" si="5"/>
        <v>150</v>
      </c>
      <c r="Z16" s="8">
        <f t="shared" si="6"/>
        <v>115.38461538461536</v>
      </c>
      <c r="AA16" s="27">
        <f t="shared" si="7"/>
        <v>2326.9230769230835</v>
      </c>
      <c r="AB16" s="7">
        <f t="shared" si="19"/>
        <v>2061.5384615384683</v>
      </c>
      <c r="AC16" s="7">
        <f t="shared" si="19"/>
        <v>150</v>
      </c>
      <c r="AD16" s="7">
        <f t="shared" si="19"/>
        <v>115.38461538461536</v>
      </c>
      <c r="AE16" s="7">
        <f t="shared" si="20"/>
        <v>2326.9230769230835</v>
      </c>
      <c r="AG16" s="7">
        <f t="shared" si="8"/>
        <v>923.08</v>
      </c>
      <c r="AI16" s="7">
        <f t="shared" si="9"/>
        <v>8288.4584615384556</v>
      </c>
    </row>
    <row r="17" spans="1:35" x14ac:dyDescent="0.25">
      <c r="A17" s="28"/>
      <c r="B17" s="22">
        <v>9</v>
      </c>
      <c r="C17" s="29">
        <f t="shared" si="10"/>
        <v>11538.461538461539</v>
      </c>
      <c r="D17" s="35">
        <f t="shared" ref="D17:D34" si="25">D16+C16</f>
        <v>92307.692307692312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300000</v>
      </c>
      <c r="N17" s="7">
        <f t="shared" si="14"/>
        <v>300000</v>
      </c>
      <c r="O17" s="7">
        <f t="shared" si="0"/>
        <v>300000</v>
      </c>
      <c r="P17" s="7">
        <f t="shared" si="15"/>
        <v>53600</v>
      </c>
      <c r="Q17" s="7">
        <f t="shared" si="1"/>
        <v>3900</v>
      </c>
      <c r="R17" s="7">
        <f t="shared" si="2"/>
        <v>3000</v>
      </c>
      <c r="S17" s="7">
        <f t="shared" si="16"/>
        <v>60500</v>
      </c>
      <c r="T17" s="7">
        <f t="shared" si="17"/>
        <v>16492.307692307695</v>
      </c>
      <c r="U17" s="7">
        <f t="shared" si="18"/>
        <v>1200</v>
      </c>
      <c r="V17" s="7">
        <f t="shared" si="18"/>
        <v>923.07692307692309</v>
      </c>
      <c r="W17" s="7">
        <f t="shared" si="3"/>
        <v>17692.307692307695</v>
      </c>
      <c r="X17" s="8">
        <f t="shared" si="4"/>
        <v>2061.5384615384537</v>
      </c>
      <c r="Y17" s="8">
        <f t="shared" si="5"/>
        <v>150</v>
      </c>
      <c r="Z17" s="8">
        <f t="shared" si="6"/>
        <v>115.38461538461547</v>
      </c>
      <c r="AA17" s="27">
        <f t="shared" si="7"/>
        <v>2326.9230769230689</v>
      </c>
      <c r="AB17" s="7">
        <f t="shared" si="19"/>
        <v>2061.5384615384537</v>
      </c>
      <c r="AC17" s="7">
        <f t="shared" si="19"/>
        <v>150</v>
      </c>
      <c r="AD17" s="7">
        <f t="shared" si="19"/>
        <v>115.38461538461547</v>
      </c>
      <c r="AE17" s="7">
        <f t="shared" si="20"/>
        <v>2326.9230769230689</v>
      </c>
      <c r="AG17" s="7">
        <f t="shared" si="8"/>
        <v>923.08</v>
      </c>
      <c r="AI17" s="7">
        <f t="shared" si="9"/>
        <v>8288.4584615384701</v>
      </c>
    </row>
    <row r="18" spans="1:35" x14ac:dyDescent="0.25">
      <c r="A18" s="28"/>
      <c r="B18" s="22">
        <v>10</v>
      </c>
      <c r="C18" s="29">
        <f t="shared" si="10"/>
        <v>11538.461538461539</v>
      </c>
      <c r="D18" s="35">
        <f t="shared" si="25"/>
        <v>103846.15384615384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300000</v>
      </c>
      <c r="N18" s="7">
        <f t="shared" si="14"/>
        <v>300000</v>
      </c>
      <c r="O18" s="7">
        <f t="shared" si="0"/>
        <v>300000</v>
      </c>
      <c r="P18" s="7">
        <f t="shared" si="15"/>
        <v>53600</v>
      </c>
      <c r="Q18" s="7">
        <f t="shared" si="1"/>
        <v>3900</v>
      </c>
      <c r="R18" s="7">
        <f t="shared" si="2"/>
        <v>3000</v>
      </c>
      <c r="S18" s="7">
        <f t="shared" si="16"/>
        <v>60500</v>
      </c>
      <c r="T18" s="7">
        <f t="shared" si="17"/>
        <v>18553.846153846149</v>
      </c>
      <c r="U18" s="7">
        <f t="shared" si="18"/>
        <v>1350</v>
      </c>
      <c r="V18" s="7">
        <f t="shared" si="18"/>
        <v>1038.4615384615386</v>
      </c>
      <c r="W18" s="7">
        <f t="shared" si="3"/>
        <v>19903.846153846149</v>
      </c>
      <c r="X18" s="8">
        <f t="shared" si="4"/>
        <v>2061.5384615384683</v>
      </c>
      <c r="Y18" s="8">
        <f t="shared" si="5"/>
        <v>150</v>
      </c>
      <c r="Z18" s="8">
        <f t="shared" si="6"/>
        <v>115.38461538461524</v>
      </c>
      <c r="AA18" s="27">
        <f t="shared" si="7"/>
        <v>2326.9230769230835</v>
      </c>
      <c r="AB18" s="7">
        <f t="shared" si="19"/>
        <v>2061.5384615384683</v>
      </c>
      <c r="AC18" s="7">
        <f t="shared" si="19"/>
        <v>150</v>
      </c>
      <c r="AD18" s="7">
        <f t="shared" si="19"/>
        <v>115.38461538461524</v>
      </c>
      <c r="AE18" s="7">
        <f t="shared" si="20"/>
        <v>2326.9230769230835</v>
      </c>
      <c r="AG18" s="7">
        <f t="shared" si="8"/>
        <v>923.08</v>
      </c>
      <c r="AI18" s="7">
        <f t="shared" si="9"/>
        <v>8288.4584615384556</v>
      </c>
    </row>
    <row r="19" spans="1:35" s="21" customFormat="1" x14ac:dyDescent="0.25">
      <c r="A19" s="28"/>
      <c r="B19" s="22">
        <v>11</v>
      </c>
      <c r="C19" s="29">
        <f t="shared" si="10"/>
        <v>11538.461538461539</v>
      </c>
      <c r="D19" s="35">
        <f t="shared" si="25"/>
        <v>115384.61538461538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300000</v>
      </c>
      <c r="N19" s="34">
        <f t="shared" si="14"/>
        <v>300000</v>
      </c>
      <c r="O19" s="7">
        <f t="shared" si="0"/>
        <v>300000</v>
      </c>
      <c r="P19" s="7">
        <f t="shared" si="15"/>
        <v>53600</v>
      </c>
      <c r="Q19" s="7">
        <f t="shared" si="1"/>
        <v>3900</v>
      </c>
      <c r="R19" s="7">
        <f t="shared" si="2"/>
        <v>3000</v>
      </c>
      <c r="S19" s="7">
        <f t="shared" si="16"/>
        <v>60500</v>
      </c>
      <c r="T19" s="34">
        <f t="shared" si="17"/>
        <v>20615.384615384617</v>
      </c>
      <c r="U19" s="34">
        <f t="shared" si="18"/>
        <v>1500</v>
      </c>
      <c r="V19" s="7">
        <f t="shared" si="18"/>
        <v>1153.8461538461538</v>
      </c>
      <c r="W19" s="34">
        <f t="shared" si="3"/>
        <v>22115.384615384617</v>
      </c>
      <c r="X19" s="8">
        <f t="shared" si="4"/>
        <v>2061.5384615384537</v>
      </c>
      <c r="Y19" s="36">
        <f t="shared" si="5"/>
        <v>150</v>
      </c>
      <c r="Z19" s="8">
        <f t="shared" si="6"/>
        <v>115.38461538461547</v>
      </c>
      <c r="AA19" s="27">
        <f t="shared" si="7"/>
        <v>2326.9230769230689</v>
      </c>
      <c r="AB19" s="34">
        <f t="shared" si="19"/>
        <v>2061.5384615384537</v>
      </c>
      <c r="AC19" s="34">
        <f t="shared" si="19"/>
        <v>150</v>
      </c>
      <c r="AD19" s="7">
        <f t="shared" si="19"/>
        <v>115.38461538461547</v>
      </c>
      <c r="AE19" s="7">
        <f t="shared" si="20"/>
        <v>2326.9230769230689</v>
      </c>
      <c r="AG19" s="34">
        <f t="shared" si="8"/>
        <v>923.08</v>
      </c>
      <c r="AH19" s="34"/>
      <c r="AI19" s="7">
        <f t="shared" si="9"/>
        <v>8288.4584615384701</v>
      </c>
    </row>
    <row r="20" spans="1:35" x14ac:dyDescent="0.25">
      <c r="A20" s="28"/>
      <c r="B20" s="22">
        <v>12</v>
      </c>
      <c r="C20" s="29">
        <f t="shared" si="10"/>
        <v>11538.461538461539</v>
      </c>
      <c r="D20" s="35">
        <f t="shared" si="25"/>
        <v>126923.07692307691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300000</v>
      </c>
      <c r="N20" s="7">
        <f t="shared" si="14"/>
        <v>300000</v>
      </c>
      <c r="O20" s="7">
        <f t="shared" si="0"/>
        <v>300000</v>
      </c>
      <c r="P20" s="7">
        <f t="shared" si="15"/>
        <v>53600</v>
      </c>
      <c r="Q20" s="7">
        <f t="shared" si="1"/>
        <v>3900</v>
      </c>
      <c r="R20" s="7">
        <f t="shared" si="2"/>
        <v>3000</v>
      </c>
      <c r="S20" s="7">
        <f t="shared" si="16"/>
        <v>60500</v>
      </c>
      <c r="T20" s="7">
        <f t="shared" si="17"/>
        <v>22676.923076923071</v>
      </c>
      <c r="U20" s="7">
        <f t="shared" si="18"/>
        <v>1650</v>
      </c>
      <c r="V20" s="7">
        <f t="shared" si="18"/>
        <v>1269.2307692307693</v>
      </c>
      <c r="W20" s="7">
        <f t="shared" si="3"/>
        <v>24326.923076923071</v>
      </c>
      <c r="X20" s="8">
        <f t="shared" si="4"/>
        <v>2061.5384615384683</v>
      </c>
      <c r="Y20" s="8">
        <f t="shared" si="5"/>
        <v>150</v>
      </c>
      <c r="Z20" s="8">
        <f t="shared" si="6"/>
        <v>115.38461538461547</v>
      </c>
      <c r="AA20" s="27">
        <f t="shared" si="7"/>
        <v>2326.9230769230835</v>
      </c>
      <c r="AB20" s="7">
        <f t="shared" si="19"/>
        <v>2061.5384615384683</v>
      </c>
      <c r="AC20" s="7">
        <f t="shared" si="19"/>
        <v>150</v>
      </c>
      <c r="AD20" s="7">
        <f t="shared" si="19"/>
        <v>115.38461538461547</v>
      </c>
      <c r="AE20" s="7">
        <f t="shared" si="20"/>
        <v>2326.9230769230835</v>
      </c>
      <c r="AG20" s="7">
        <f t="shared" si="8"/>
        <v>923.08</v>
      </c>
      <c r="AI20" s="7">
        <f t="shared" si="9"/>
        <v>8288.4584615384556</v>
      </c>
    </row>
    <row r="21" spans="1:35" x14ac:dyDescent="0.25">
      <c r="A21" s="28"/>
      <c r="B21" s="22">
        <v>13</v>
      </c>
      <c r="C21" s="29">
        <f t="shared" si="10"/>
        <v>11538.461538461539</v>
      </c>
      <c r="D21" s="35">
        <f t="shared" si="25"/>
        <v>138461.53846153844</v>
      </c>
      <c r="E21" s="31"/>
      <c r="F21" s="31"/>
      <c r="G21" s="32">
        <f t="shared" si="11"/>
        <v>0</v>
      </c>
      <c r="H21" s="33"/>
      <c r="I21" s="30">
        <f t="shared" si="24"/>
        <v>0</v>
      </c>
      <c r="J21" s="30">
        <f t="shared" si="12"/>
        <v>0</v>
      </c>
      <c r="K21" s="21">
        <f t="shared" si="22"/>
        <v>26</v>
      </c>
      <c r="L21" s="34">
        <f t="shared" si="23"/>
        <v>13</v>
      </c>
      <c r="M21" s="34">
        <f t="shared" si="13"/>
        <v>300000</v>
      </c>
      <c r="N21" s="7">
        <f t="shared" si="14"/>
        <v>300000</v>
      </c>
      <c r="O21" s="7">
        <f t="shared" si="0"/>
        <v>300000</v>
      </c>
      <c r="P21" s="7">
        <f t="shared" si="15"/>
        <v>53600</v>
      </c>
      <c r="Q21" s="7">
        <f t="shared" si="1"/>
        <v>3900</v>
      </c>
      <c r="R21" s="7">
        <f t="shared" si="2"/>
        <v>3000</v>
      </c>
      <c r="S21" s="7">
        <f t="shared" si="16"/>
        <v>60500</v>
      </c>
      <c r="T21" s="7">
        <f t="shared" si="17"/>
        <v>24738.461538461539</v>
      </c>
      <c r="U21" s="7">
        <f t="shared" si="18"/>
        <v>1800</v>
      </c>
      <c r="V21" s="7">
        <f t="shared" si="18"/>
        <v>1384.6153846153848</v>
      </c>
      <c r="W21" s="7">
        <f t="shared" si="3"/>
        <v>26538.461538461539</v>
      </c>
      <c r="X21" s="8">
        <f t="shared" si="4"/>
        <v>2061.538461538461</v>
      </c>
      <c r="Y21" s="8">
        <f t="shared" si="5"/>
        <v>150</v>
      </c>
      <c r="Z21" s="8">
        <f t="shared" si="6"/>
        <v>115.38461538461524</v>
      </c>
      <c r="AA21" s="27">
        <f t="shared" si="7"/>
        <v>2326.9230769230762</v>
      </c>
      <c r="AB21" s="7">
        <f t="shared" si="19"/>
        <v>2061.538461538461</v>
      </c>
      <c r="AC21" s="7">
        <f t="shared" si="19"/>
        <v>150</v>
      </c>
      <c r="AD21" s="7">
        <f t="shared" si="19"/>
        <v>115.38461538461524</v>
      </c>
      <c r="AE21" s="7">
        <f t="shared" si="20"/>
        <v>2326.9230769230762</v>
      </c>
      <c r="AG21" s="7">
        <f t="shared" si="8"/>
        <v>923.08</v>
      </c>
      <c r="AI21" s="7">
        <f t="shared" si="9"/>
        <v>8288.4584615384629</v>
      </c>
    </row>
    <row r="22" spans="1:35" x14ac:dyDescent="0.25">
      <c r="A22" s="28"/>
      <c r="B22" s="22">
        <v>14</v>
      </c>
      <c r="C22" s="29">
        <f t="shared" si="10"/>
        <v>11538.461538461539</v>
      </c>
      <c r="D22" s="35">
        <f t="shared" si="25"/>
        <v>149999.99999999997</v>
      </c>
      <c r="E22" s="33"/>
      <c r="F22" s="31"/>
      <c r="G22" s="32">
        <f t="shared" si="11"/>
        <v>0</v>
      </c>
      <c r="H22" s="33"/>
      <c r="I22" s="30">
        <f t="shared" si="24"/>
        <v>0</v>
      </c>
      <c r="J22" s="30">
        <f t="shared" si="12"/>
        <v>0</v>
      </c>
      <c r="K22" s="21">
        <f t="shared" si="22"/>
        <v>26</v>
      </c>
      <c r="L22" s="34">
        <f t="shared" si="23"/>
        <v>14</v>
      </c>
      <c r="M22" s="34">
        <f t="shared" si="13"/>
        <v>300000</v>
      </c>
      <c r="N22" s="7">
        <f t="shared" si="14"/>
        <v>300000</v>
      </c>
      <c r="O22" s="7">
        <f t="shared" si="0"/>
        <v>300000</v>
      </c>
      <c r="P22" s="7">
        <f t="shared" si="15"/>
        <v>53600</v>
      </c>
      <c r="Q22" s="7">
        <f t="shared" si="1"/>
        <v>3900</v>
      </c>
      <c r="R22" s="7">
        <f t="shared" si="2"/>
        <v>3000</v>
      </c>
      <c r="S22" s="7">
        <f t="shared" si="16"/>
        <v>60500</v>
      </c>
      <c r="T22" s="7">
        <f t="shared" si="17"/>
        <v>26800</v>
      </c>
      <c r="U22" s="7">
        <f t="shared" si="18"/>
        <v>1950</v>
      </c>
      <c r="V22" s="7">
        <f t="shared" si="18"/>
        <v>1500</v>
      </c>
      <c r="W22" s="7">
        <f t="shared" si="3"/>
        <v>28750</v>
      </c>
      <c r="X22" s="8">
        <f t="shared" si="4"/>
        <v>2061.538461538461</v>
      </c>
      <c r="Y22" s="8">
        <f t="shared" si="5"/>
        <v>150</v>
      </c>
      <c r="Z22" s="8">
        <f t="shared" si="6"/>
        <v>115.38461538461547</v>
      </c>
      <c r="AA22" s="27">
        <f t="shared" si="7"/>
        <v>2326.9230769230762</v>
      </c>
      <c r="AB22" s="7">
        <f t="shared" si="19"/>
        <v>2061.538461538461</v>
      </c>
      <c r="AC22" s="7">
        <f t="shared" si="19"/>
        <v>150</v>
      </c>
      <c r="AD22" s="7">
        <f t="shared" si="19"/>
        <v>115.38461538461547</v>
      </c>
      <c r="AE22" s="7">
        <f t="shared" si="20"/>
        <v>2326.9230769230762</v>
      </c>
      <c r="AG22" s="7">
        <f t="shared" si="8"/>
        <v>923.08</v>
      </c>
      <c r="AI22" s="7">
        <f t="shared" si="9"/>
        <v>8288.4584615384629</v>
      </c>
    </row>
    <row r="23" spans="1:35" x14ac:dyDescent="0.25">
      <c r="A23" s="28"/>
      <c r="B23" s="22">
        <v>15</v>
      </c>
      <c r="C23" s="29">
        <f t="shared" si="10"/>
        <v>11538.461538461539</v>
      </c>
      <c r="D23" s="35">
        <f t="shared" si="25"/>
        <v>161538.4615384615</v>
      </c>
      <c r="E23" s="31"/>
      <c r="F23" s="31"/>
      <c r="G23" s="32">
        <f t="shared" si="11"/>
        <v>0</v>
      </c>
      <c r="H23" s="33"/>
      <c r="I23" s="30">
        <f t="shared" si="24"/>
        <v>0</v>
      </c>
      <c r="J23" s="30">
        <f t="shared" si="12"/>
        <v>0</v>
      </c>
      <c r="K23" s="21">
        <f t="shared" si="22"/>
        <v>26</v>
      </c>
      <c r="L23" s="34">
        <f t="shared" si="23"/>
        <v>15</v>
      </c>
      <c r="M23" s="34">
        <f t="shared" si="13"/>
        <v>300000</v>
      </c>
      <c r="N23" s="7">
        <f t="shared" si="14"/>
        <v>300000</v>
      </c>
      <c r="O23" s="7">
        <f t="shared" si="0"/>
        <v>300000</v>
      </c>
      <c r="P23" s="7">
        <f t="shared" si="15"/>
        <v>53600</v>
      </c>
      <c r="Q23" s="7">
        <f t="shared" si="1"/>
        <v>3900</v>
      </c>
      <c r="R23" s="7">
        <f t="shared" si="2"/>
        <v>3000</v>
      </c>
      <c r="S23" s="7">
        <f t="shared" si="16"/>
        <v>60500</v>
      </c>
      <c r="T23" s="7">
        <f t="shared" si="17"/>
        <v>28861.538461538461</v>
      </c>
      <c r="U23" s="7">
        <f t="shared" si="18"/>
        <v>2100</v>
      </c>
      <c r="V23" s="7">
        <f t="shared" si="18"/>
        <v>1615.3846153846155</v>
      </c>
      <c r="W23" s="7">
        <f t="shared" si="3"/>
        <v>30961.538461538461</v>
      </c>
      <c r="X23" s="8">
        <f t="shared" si="4"/>
        <v>2061.538461538461</v>
      </c>
      <c r="Y23" s="8">
        <f t="shared" si="5"/>
        <v>150</v>
      </c>
      <c r="Z23" s="8">
        <f t="shared" si="6"/>
        <v>115.38461538461524</v>
      </c>
      <c r="AA23" s="27">
        <f t="shared" si="7"/>
        <v>2326.9230769230762</v>
      </c>
      <c r="AB23" s="7">
        <f t="shared" si="19"/>
        <v>2061.538461538461</v>
      </c>
      <c r="AC23" s="7">
        <f t="shared" si="19"/>
        <v>150</v>
      </c>
      <c r="AD23" s="7">
        <f t="shared" si="19"/>
        <v>115.38461538461524</v>
      </c>
      <c r="AE23" s="7">
        <f t="shared" si="20"/>
        <v>2326.9230769230762</v>
      </c>
      <c r="AG23" s="7">
        <f t="shared" si="8"/>
        <v>923.08</v>
      </c>
      <c r="AI23" s="7">
        <f t="shared" si="9"/>
        <v>8288.4584615384629</v>
      </c>
    </row>
    <row r="24" spans="1:35" x14ac:dyDescent="0.25">
      <c r="A24" s="28"/>
      <c r="B24" s="22">
        <v>16</v>
      </c>
      <c r="C24" s="29">
        <f t="shared" si="10"/>
        <v>11538.461538461539</v>
      </c>
      <c r="D24" s="35">
        <f t="shared" si="25"/>
        <v>173076.92307692303</v>
      </c>
      <c r="E24" s="31"/>
      <c r="F24" s="31"/>
      <c r="G24" s="32">
        <f t="shared" si="11"/>
        <v>0</v>
      </c>
      <c r="H24" s="33"/>
      <c r="I24" s="30">
        <f t="shared" si="24"/>
        <v>0</v>
      </c>
      <c r="J24" s="30">
        <f t="shared" si="12"/>
        <v>0</v>
      </c>
      <c r="K24" s="21">
        <f t="shared" si="22"/>
        <v>26</v>
      </c>
      <c r="L24" s="34">
        <f t="shared" si="23"/>
        <v>16</v>
      </c>
      <c r="M24" s="34">
        <f t="shared" si="13"/>
        <v>300000</v>
      </c>
      <c r="N24" s="7">
        <f t="shared" si="14"/>
        <v>300000</v>
      </c>
      <c r="O24" s="7">
        <f t="shared" si="0"/>
        <v>300000</v>
      </c>
      <c r="P24" s="7">
        <f t="shared" si="15"/>
        <v>53600</v>
      </c>
      <c r="Q24" s="7">
        <f t="shared" si="1"/>
        <v>3900</v>
      </c>
      <c r="R24" s="7">
        <f t="shared" si="2"/>
        <v>3000</v>
      </c>
      <c r="S24" s="7">
        <f t="shared" si="16"/>
        <v>60500</v>
      </c>
      <c r="T24" s="7">
        <f t="shared" si="17"/>
        <v>30923.076923076922</v>
      </c>
      <c r="U24" s="7">
        <f t="shared" si="18"/>
        <v>2250</v>
      </c>
      <c r="V24" s="7">
        <f t="shared" si="18"/>
        <v>1730.7692307692307</v>
      </c>
      <c r="W24" s="7">
        <f t="shared" si="3"/>
        <v>33173.076923076922</v>
      </c>
      <c r="X24" s="8">
        <f t="shared" si="4"/>
        <v>2061.538461538461</v>
      </c>
      <c r="Y24" s="8">
        <f t="shared" si="5"/>
        <v>150</v>
      </c>
      <c r="Z24" s="8">
        <f t="shared" si="6"/>
        <v>115.38461538461547</v>
      </c>
      <c r="AA24" s="27">
        <f t="shared" si="7"/>
        <v>2326.9230769230762</v>
      </c>
      <c r="AB24" s="7">
        <f t="shared" si="19"/>
        <v>2061.538461538461</v>
      </c>
      <c r="AC24" s="7">
        <f t="shared" si="19"/>
        <v>150</v>
      </c>
      <c r="AD24" s="7">
        <f t="shared" si="19"/>
        <v>115.38461538461547</v>
      </c>
      <c r="AE24" s="7">
        <f t="shared" si="20"/>
        <v>2326.9230769230762</v>
      </c>
      <c r="AG24" s="7">
        <f t="shared" si="8"/>
        <v>923.08</v>
      </c>
      <c r="AI24" s="7">
        <f t="shared" si="9"/>
        <v>8288.4584615384629</v>
      </c>
    </row>
    <row r="25" spans="1:35" x14ac:dyDescent="0.25">
      <c r="A25" s="28"/>
      <c r="B25" s="22">
        <v>17</v>
      </c>
      <c r="C25" s="29">
        <f t="shared" si="10"/>
        <v>11538.461538461539</v>
      </c>
      <c r="D25" s="35">
        <f t="shared" si="25"/>
        <v>184615.38461538457</v>
      </c>
      <c r="E25" s="31"/>
      <c r="F25" s="31"/>
      <c r="G25" s="32">
        <f t="shared" si="11"/>
        <v>0</v>
      </c>
      <c r="H25" s="33"/>
      <c r="I25" s="30">
        <f t="shared" si="24"/>
        <v>0</v>
      </c>
      <c r="J25" s="30">
        <f t="shared" si="12"/>
        <v>0</v>
      </c>
      <c r="K25" s="21">
        <f t="shared" si="22"/>
        <v>26</v>
      </c>
      <c r="L25" s="34">
        <f t="shared" si="23"/>
        <v>17</v>
      </c>
      <c r="M25" s="34">
        <f t="shared" si="13"/>
        <v>299999.99999999994</v>
      </c>
      <c r="N25" s="7">
        <f t="shared" si="14"/>
        <v>299999.99999999994</v>
      </c>
      <c r="O25" s="7">
        <f t="shared" si="0"/>
        <v>299999.99999999994</v>
      </c>
      <c r="P25" s="7">
        <f t="shared" si="15"/>
        <v>53599.999999999993</v>
      </c>
      <c r="Q25" s="7">
        <f t="shared" si="1"/>
        <v>3899.9999999999927</v>
      </c>
      <c r="R25" s="7">
        <f t="shared" si="2"/>
        <v>2999.9999999999945</v>
      </c>
      <c r="S25" s="7">
        <f t="shared" si="16"/>
        <v>60499.999999999978</v>
      </c>
      <c r="T25" s="7">
        <f t="shared" si="17"/>
        <v>32984.615384615383</v>
      </c>
      <c r="U25" s="7">
        <f t="shared" si="18"/>
        <v>2400</v>
      </c>
      <c r="V25" s="7">
        <f t="shared" si="18"/>
        <v>1846.1538461538462</v>
      </c>
      <c r="W25" s="7">
        <f t="shared" si="3"/>
        <v>35384.615384615383</v>
      </c>
      <c r="X25" s="8">
        <f t="shared" si="4"/>
        <v>2061.538461538461</v>
      </c>
      <c r="Y25" s="8">
        <f t="shared" si="5"/>
        <v>149.999999999995</v>
      </c>
      <c r="Z25" s="8">
        <f t="shared" si="6"/>
        <v>115.38461538461183</v>
      </c>
      <c r="AA25" s="27">
        <f t="shared" si="7"/>
        <v>2326.923076923068</v>
      </c>
      <c r="AB25" s="7">
        <f t="shared" si="19"/>
        <v>2061.538461538461</v>
      </c>
      <c r="AC25" s="7">
        <f t="shared" si="19"/>
        <v>149.999999999995</v>
      </c>
      <c r="AD25" s="7">
        <f t="shared" si="19"/>
        <v>115.38461538461183</v>
      </c>
      <c r="AE25" s="7">
        <f t="shared" si="20"/>
        <v>2326.923076923068</v>
      </c>
      <c r="AG25" s="7">
        <f t="shared" si="8"/>
        <v>923.08</v>
      </c>
      <c r="AI25" s="7">
        <f t="shared" si="9"/>
        <v>8288.458461538472</v>
      </c>
    </row>
    <row r="26" spans="1:35" x14ac:dyDescent="0.25">
      <c r="A26" s="28"/>
      <c r="B26" s="22">
        <v>18</v>
      </c>
      <c r="C26" s="29">
        <f t="shared" si="10"/>
        <v>11538.461538461539</v>
      </c>
      <c r="D26" s="35">
        <f t="shared" si="25"/>
        <v>196153.8461538461</v>
      </c>
      <c r="E26" s="31"/>
      <c r="F26" s="31"/>
      <c r="G26" s="32">
        <f t="shared" si="11"/>
        <v>0</v>
      </c>
      <c r="H26" s="33"/>
      <c r="I26" s="30">
        <f t="shared" si="24"/>
        <v>0</v>
      </c>
      <c r="J26" s="30">
        <f t="shared" si="12"/>
        <v>0</v>
      </c>
      <c r="K26" s="21">
        <f t="shared" si="22"/>
        <v>26</v>
      </c>
      <c r="L26" s="34">
        <f t="shared" si="23"/>
        <v>18</v>
      </c>
      <c r="M26" s="34">
        <f t="shared" si="13"/>
        <v>299999.99999999994</v>
      </c>
      <c r="N26" s="7">
        <f t="shared" si="14"/>
        <v>299999.99999999994</v>
      </c>
      <c r="O26" s="7">
        <f t="shared" si="0"/>
        <v>299999.99999999994</v>
      </c>
      <c r="P26" s="7">
        <f t="shared" si="15"/>
        <v>53599.999999999993</v>
      </c>
      <c r="Q26" s="7">
        <f t="shared" si="1"/>
        <v>3899.9999999999927</v>
      </c>
      <c r="R26" s="7">
        <f t="shared" si="2"/>
        <v>2999.9999999999945</v>
      </c>
      <c r="S26" s="7">
        <f t="shared" si="16"/>
        <v>60499.999999999978</v>
      </c>
      <c r="T26" s="7">
        <f t="shared" si="17"/>
        <v>35046.153846153844</v>
      </c>
      <c r="U26" s="7">
        <f t="shared" ref="U26:V34" si="26">+U25+AC25</f>
        <v>2549.999999999995</v>
      </c>
      <c r="V26" s="7">
        <f t="shared" si="26"/>
        <v>1961.538461538458</v>
      </c>
      <c r="W26" s="7">
        <f t="shared" si="3"/>
        <v>37596.153846153837</v>
      </c>
      <c r="X26" s="8">
        <f t="shared" si="4"/>
        <v>2061.538461538461</v>
      </c>
      <c r="Y26" s="8">
        <f t="shared" si="5"/>
        <v>150</v>
      </c>
      <c r="Z26" s="8">
        <f t="shared" si="6"/>
        <v>115.38461538461502</v>
      </c>
      <c r="AA26" s="27">
        <f t="shared" si="7"/>
        <v>2326.9230769230762</v>
      </c>
      <c r="AB26" s="7">
        <f t="shared" si="19"/>
        <v>2061.538461538461</v>
      </c>
      <c r="AC26" s="7">
        <f t="shared" si="19"/>
        <v>150</v>
      </c>
      <c r="AD26" s="7">
        <f t="shared" si="19"/>
        <v>115.38461538461502</v>
      </c>
      <c r="AE26" s="7">
        <f t="shared" si="20"/>
        <v>2326.9230769230762</v>
      </c>
      <c r="AG26" s="7">
        <f t="shared" si="8"/>
        <v>923.08</v>
      </c>
      <c r="AI26" s="7">
        <f t="shared" si="9"/>
        <v>8288.4584615384629</v>
      </c>
    </row>
    <row r="27" spans="1:35" x14ac:dyDescent="0.25">
      <c r="A27" s="28"/>
      <c r="B27" s="22">
        <v>19</v>
      </c>
      <c r="C27" s="29">
        <f t="shared" si="10"/>
        <v>11538.461538461539</v>
      </c>
      <c r="D27" s="35">
        <f t="shared" si="25"/>
        <v>207692.30769230763</v>
      </c>
      <c r="E27" s="31"/>
      <c r="F27" s="31">
        <v>25000</v>
      </c>
      <c r="G27" s="32">
        <f t="shared" si="11"/>
        <v>25000</v>
      </c>
      <c r="H27" s="33"/>
      <c r="I27" s="30">
        <f t="shared" si="24"/>
        <v>25000</v>
      </c>
      <c r="J27" s="30">
        <f t="shared" si="12"/>
        <v>0</v>
      </c>
      <c r="K27" s="21">
        <f t="shared" si="22"/>
        <v>26</v>
      </c>
      <c r="L27" s="34">
        <f t="shared" si="23"/>
        <v>19</v>
      </c>
      <c r="M27" s="34">
        <f t="shared" si="13"/>
        <v>299999.99999999994</v>
      </c>
      <c r="N27" s="7">
        <f t="shared" si="14"/>
        <v>324999.99999999994</v>
      </c>
      <c r="O27" s="7">
        <f t="shared" si="0"/>
        <v>324999.99999999994</v>
      </c>
      <c r="P27" s="7">
        <f t="shared" si="15"/>
        <v>53599.999999999993</v>
      </c>
      <c r="Q27" s="7">
        <f t="shared" si="1"/>
        <v>7399.9999999999927</v>
      </c>
      <c r="R27" s="7">
        <f t="shared" si="2"/>
        <v>5499.9999999999945</v>
      </c>
      <c r="S27" s="7">
        <f t="shared" si="16"/>
        <v>66499.999999999985</v>
      </c>
      <c r="T27" s="7">
        <f t="shared" si="17"/>
        <v>37107.692307692305</v>
      </c>
      <c r="U27" s="7">
        <f t="shared" si="26"/>
        <v>2699.999999999995</v>
      </c>
      <c r="V27" s="7">
        <f t="shared" si="26"/>
        <v>2076.923076923073</v>
      </c>
      <c r="W27" s="7">
        <f t="shared" si="3"/>
        <v>39807.692307692298</v>
      </c>
      <c r="X27" s="8">
        <f t="shared" si="4"/>
        <v>7061.538461538461</v>
      </c>
      <c r="Y27" s="8">
        <f t="shared" si="5"/>
        <v>2707.6923076923081</v>
      </c>
      <c r="Z27" s="8">
        <f t="shared" si="6"/>
        <v>1942.3076923076919</v>
      </c>
      <c r="AA27" s="27">
        <f t="shared" si="7"/>
        <v>11711.538461538461</v>
      </c>
      <c r="AB27" s="7">
        <f t="shared" si="19"/>
        <v>7061.538461538461</v>
      </c>
      <c r="AC27" s="7">
        <f t="shared" si="19"/>
        <v>2707.6923076923081</v>
      </c>
      <c r="AD27" s="7">
        <f t="shared" si="19"/>
        <v>1942.3076923076919</v>
      </c>
      <c r="AE27" s="7">
        <f t="shared" si="20"/>
        <v>11711.538461538461</v>
      </c>
      <c r="AG27" s="7">
        <f t="shared" si="8"/>
        <v>2923.08</v>
      </c>
      <c r="AI27" s="7">
        <f t="shared" si="9"/>
        <v>21903.843076923076</v>
      </c>
    </row>
    <row r="28" spans="1:35" x14ac:dyDescent="0.25">
      <c r="A28" s="28"/>
      <c r="B28" s="22">
        <v>20</v>
      </c>
      <c r="C28" s="29">
        <f t="shared" si="10"/>
        <v>11538.461538461539</v>
      </c>
      <c r="D28" s="35">
        <f t="shared" si="25"/>
        <v>219230.76923076916</v>
      </c>
      <c r="E28" s="31"/>
      <c r="F28" s="31"/>
      <c r="G28" s="32">
        <f t="shared" si="11"/>
        <v>0</v>
      </c>
      <c r="H28" s="33"/>
      <c r="I28" s="30">
        <f t="shared" si="24"/>
        <v>25000</v>
      </c>
      <c r="J28" s="30">
        <f t="shared" si="12"/>
        <v>0</v>
      </c>
      <c r="K28" s="21">
        <f t="shared" si="22"/>
        <v>26</v>
      </c>
      <c r="L28" s="34">
        <f t="shared" si="23"/>
        <v>20</v>
      </c>
      <c r="M28" s="34">
        <f t="shared" si="13"/>
        <v>299999.99999999994</v>
      </c>
      <c r="N28" s="7">
        <f t="shared" si="14"/>
        <v>324999.99999999994</v>
      </c>
      <c r="O28" s="7">
        <f t="shared" si="0"/>
        <v>324999.99999999994</v>
      </c>
      <c r="P28" s="7">
        <f t="shared" si="15"/>
        <v>53599.999999999993</v>
      </c>
      <c r="Q28" s="7">
        <f t="shared" si="1"/>
        <v>7399.9999999999927</v>
      </c>
      <c r="R28" s="7">
        <f t="shared" si="2"/>
        <v>5499.9999999999945</v>
      </c>
      <c r="S28" s="7">
        <f t="shared" si="16"/>
        <v>66499.999999999985</v>
      </c>
      <c r="T28" s="7">
        <f t="shared" si="17"/>
        <v>44169.230769230766</v>
      </c>
      <c r="U28" s="7">
        <f t="shared" si="26"/>
        <v>5407.6923076923031</v>
      </c>
      <c r="V28" s="7">
        <f t="shared" si="26"/>
        <v>4019.230769230765</v>
      </c>
      <c r="W28" s="7">
        <f t="shared" si="3"/>
        <v>49576.923076923071</v>
      </c>
      <c r="X28" s="8">
        <f t="shared" si="4"/>
        <v>2061.538461538461</v>
      </c>
      <c r="Y28" s="8">
        <f t="shared" si="5"/>
        <v>284.61538461538385</v>
      </c>
      <c r="Z28" s="8">
        <f t="shared" si="6"/>
        <v>211.53846153846189</v>
      </c>
      <c r="AA28" s="27">
        <f t="shared" si="7"/>
        <v>2557.6923076923067</v>
      </c>
      <c r="AB28" s="7">
        <f t="shared" si="19"/>
        <v>2061.538461538461</v>
      </c>
      <c r="AC28" s="7">
        <f t="shared" si="19"/>
        <v>284.61538461538385</v>
      </c>
      <c r="AD28" s="7">
        <f t="shared" si="19"/>
        <v>211.53846153846189</v>
      </c>
      <c r="AE28" s="7">
        <f t="shared" si="20"/>
        <v>2557.6923076923067</v>
      </c>
      <c r="AG28" s="7">
        <f t="shared" si="8"/>
        <v>923.08</v>
      </c>
      <c r="AI28" s="7">
        <f t="shared" si="9"/>
        <v>8057.6892307692324</v>
      </c>
    </row>
    <row r="29" spans="1:35" x14ac:dyDescent="0.25">
      <c r="A29" s="28"/>
      <c r="B29" s="22">
        <v>21</v>
      </c>
      <c r="C29" s="29">
        <f t="shared" si="10"/>
        <v>11538.461538461539</v>
      </c>
      <c r="D29" s="35">
        <f t="shared" si="25"/>
        <v>230769.23076923069</v>
      </c>
      <c r="E29" s="31"/>
      <c r="F29" s="31"/>
      <c r="G29" s="32">
        <f t="shared" si="11"/>
        <v>0</v>
      </c>
      <c r="H29" s="33"/>
      <c r="I29" s="30">
        <f t="shared" si="24"/>
        <v>25000</v>
      </c>
      <c r="J29" s="30">
        <f t="shared" si="12"/>
        <v>0</v>
      </c>
      <c r="K29" s="21">
        <f t="shared" si="22"/>
        <v>26</v>
      </c>
      <c r="L29" s="34">
        <f t="shared" si="23"/>
        <v>21</v>
      </c>
      <c r="M29" s="34">
        <f t="shared" si="13"/>
        <v>299999.99999999994</v>
      </c>
      <c r="N29" s="7">
        <f t="shared" si="14"/>
        <v>324999.99999999994</v>
      </c>
      <c r="O29" s="7">
        <f t="shared" si="0"/>
        <v>324999.99999999994</v>
      </c>
      <c r="P29" s="7">
        <f t="shared" si="15"/>
        <v>53599.999999999993</v>
      </c>
      <c r="Q29" s="7">
        <f t="shared" si="1"/>
        <v>7399.9999999999927</v>
      </c>
      <c r="R29" s="7">
        <f t="shared" si="2"/>
        <v>5499.9999999999945</v>
      </c>
      <c r="S29" s="7">
        <f t="shared" si="16"/>
        <v>66499.999999999985</v>
      </c>
      <c r="T29" s="7">
        <f t="shared" si="17"/>
        <v>46230.769230769227</v>
      </c>
      <c r="U29" s="7">
        <f t="shared" si="26"/>
        <v>5692.3076923076869</v>
      </c>
      <c r="V29" s="7">
        <f t="shared" si="26"/>
        <v>4230.7692307692269</v>
      </c>
      <c r="W29" s="7">
        <f t="shared" si="3"/>
        <v>51923.076923076915</v>
      </c>
      <c r="X29" s="8">
        <f t="shared" si="4"/>
        <v>2061.538461538461</v>
      </c>
      <c r="Y29" s="8">
        <f t="shared" si="5"/>
        <v>284.61538461538476</v>
      </c>
      <c r="Z29" s="8">
        <f t="shared" si="6"/>
        <v>211.53846153846098</v>
      </c>
      <c r="AA29" s="27">
        <f t="shared" si="7"/>
        <v>2557.6923076923067</v>
      </c>
      <c r="AB29" s="7">
        <f t="shared" si="19"/>
        <v>2061.538461538461</v>
      </c>
      <c r="AC29" s="7">
        <f t="shared" si="19"/>
        <v>284.61538461538476</v>
      </c>
      <c r="AD29" s="7">
        <f t="shared" si="19"/>
        <v>211.53846153846098</v>
      </c>
      <c r="AE29" s="7">
        <f t="shared" si="20"/>
        <v>2557.6923076923067</v>
      </c>
      <c r="AG29" s="7">
        <f t="shared" si="8"/>
        <v>923.08</v>
      </c>
      <c r="AI29" s="7">
        <f t="shared" si="9"/>
        <v>8057.6892307692324</v>
      </c>
    </row>
    <row r="30" spans="1:35" x14ac:dyDescent="0.25">
      <c r="A30" s="28"/>
      <c r="B30" s="22">
        <v>22</v>
      </c>
      <c r="C30" s="29">
        <f t="shared" si="10"/>
        <v>11538.461538461539</v>
      </c>
      <c r="D30" s="35">
        <f t="shared" si="25"/>
        <v>242307.69230769222</v>
      </c>
      <c r="E30" s="31"/>
      <c r="F30" s="31"/>
      <c r="G30" s="32">
        <f t="shared" si="11"/>
        <v>0</v>
      </c>
      <c r="H30" s="33"/>
      <c r="I30" s="30">
        <f t="shared" si="24"/>
        <v>25000</v>
      </c>
      <c r="J30" s="30">
        <f t="shared" si="12"/>
        <v>0</v>
      </c>
      <c r="K30" s="21">
        <f t="shared" si="22"/>
        <v>26</v>
      </c>
      <c r="L30" s="34">
        <f t="shared" si="23"/>
        <v>22</v>
      </c>
      <c r="M30" s="34">
        <f t="shared" si="13"/>
        <v>299999.99999999994</v>
      </c>
      <c r="N30" s="7">
        <f t="shared" si="14"/>
        <v>324999.99999999994</v>
      </c>
      <c r="O30" s="7">
        <f t="shared" si="0"/>
        <v>324999.99999999994</v>
      </c>
      <c r="P30" s="7">
        <f t="shared" si="15"/>
        <v>53599.999999999993</v>
      </c>
      <c r="Q30" s="7">
        <f t="shared" si="1"/>
        <v>7399.9999999999927</v>
      </c>
      <c r="R30" s="7">
        <f t="shared" si="2"/>
        <v>5499.9999999999945</v>
      </c>
      <c r="S30" s="7">
        <f t="shared" si="16"/>
        <v>66499.999999999985</v>
      </c>
      <c r="T30" s="7">
        <f t="shared" si="17"/>
        <v>48292.307692307688</v>
      </c>
      <c r="U30" s="7">
        <f t="shared" si="26"/>
        <v>5976.9230769230717</v>
      </c>
      <c r="V30" s="7">
        <f t="shared" si="26"/>
        <v>4442.3076923076878</v>
      </c>
      <c r="W30" s="7">
        <f t="shared" si="3"/>
        <v>54269.230769230759</v>
      </c>
      <c r="X30" s="8">
        <f t="shared" si="4"/>
        <v>2061.538461538461</v>
      </c>
      <c r="Y30" s="8">
        <f t="shared" si="5"/>
        <v>284.61538461538385</v>
      </c>
      <c r="Z30" s="8">
        <f t="shared" si="6"/>
        <v>211.53846153846098</v>
      </c>
      <c r="AA30" s="27">
        <f t="shared" si="7"/>
        <v>2557.6923076923058</v>
      </c>
      <c r="AB30" s="7">
        <f t="shared" si="19"/>
        <v>2061.538461538461</v>
      </c>
      <c r="AC30" s="7">
        <f t="shared" si="19"/>
        <v>284.61538461538385</v>
      </c>
      <c r="AD30" s="7">
        <f t="shared" si="19"/>
        <v>211.53846153846098</v>
      </c>
      <c r="AE30" s="7">
        <f t="shared" si="20"/>
        <v>2557.6923076923058</v>
      </c>
      <c r="AG30" s="7">
        <f t="shared" si="8"/>
        <v>923.08</v>
      </c>
      <c r="AI30" s="7">
        <f t="shared" si="9"/>
        <v>8057.6892307692342</v>
      </c>
    </row>
    <row r="31" spans="1:35" x14ac:dyDescent="0.25">
      <c r="A31" s="28"/>
      <c r="B31" s="22">
        <v>23</v>
      </c>
      <c r="C31" s="29">
        <f t="shared" si="10"/>
        <v>11538.461538461539</v>
      </c>
      <c r="D31" s="35">
        <f t="shared" si="25"/>
        <v>253846.15384615376</v>
      </c>
      <c r="E31" s="31"/>
      <c r="F31" s="31"/>
      <c r="G31" s="32">
        <f t="shared" si="11"/>
        <v>0</v>
      </c>
      <c r="H31" s="33"/>
      <c r="I31" s="30">
        <f t="shared" si="24"/>
        <v>25000</v>
      </c>
      <c r="J31" s="30">
        <f t="shared" si="12"/>
        <v>0</v>
      </c>
      <c r="K31" s="21">
        <f t="shared" si="22"/>
        <v>26</v>
      </c>
      <c r="L31" s="34">
        <f t="shared" si="23"/>
        <v>23</v>
      </c>
      <c r="M31" s="34">
        <f t="shared" si="13"/>
        <v>299999.99999999988</v>
      </c>
      <c r="N31" s="7">
        <f t="shared" si="14"/>
        <v>324999.99999999988</v>
      </c>
      <c r="O31" s="7">
        <f t="shared" si="0"/>
        <v>324999.99999999988</v>
      </c>
      <c r="P31" s="7">
        <f t="shared" si="15"/>
        <v>53599.999999999978</v>
      </c>
      <c r="Q31" s="7">
        <f t="shared" si="1"/>
        <v>7399.9999999999836</v>
      </c>
      <c r="R31" s="7">
        <f t="shared" si="2"/>
        <v>5499.9999999999891</v>
      </c>
      <c r="S31" s="7">
        <f t="shared" si="16"/>
        <v>66499.999999999956</v>
      </c>
      <c r="T31" s="7">
        <f t="shared" si="17"/>
        <v>50353.846153846149</v>
      </c>
      <c r="U31" s="7">
        <f t="shared" si="26"/>
        <v>6261.5384615384555</v>
      </c>
      <c r="V31" s="7">
        <f t="shared" si="26"/>
        <v>4653.8461538461488</v>
      </c>
      <c r="W31" s="7">
        <f t="shared" si="3"/>
        <v>56615.384615384603</v>
      </c>
      <c r="X31" s="8">
        <f t="shared" si="4"/>
        <v>2061.5384615384464</v>
      </c>
      <c r="Y31" s="8">
        <f t="shared" si="5"/>
        <v>284.61538461537566</v>
      </c>
      <c r="Z31" s="8">
        <f t="shared" si="6"/>
        <v>211.53846153845734</v>
      </c>
      <c r="AA31" s="27">
        <f t="shared" si="7"/>
        <v>2557.6923076922794</v>
      </c>
      <c r="AB31" s="7">
        <f t="shared" si="19"/>
        <v>2061.5384615384464</v>
      </c>
      <c r="AC31" s="7">
        <f t="shared" si="19"/>
        <v>284.61538461537566</v>
      </c>
      <c r="AD31" s="7">
        <f t="shared" si="19"/>
        <v>211.53846153845734</v>
      </c>
      <c r="AE31" s="7">
        <f t="shared" si="20"/>
        <v>2557.6923076922794</v>
      </c>
      <c r="AG31" s="7">
        <f t="shared" si="8"/>
        <v>923.08</v>
      </c>
      <c r="AI31" s="7">
        <f t="shared" si="9"/>
        <v>8057.6892307692597</v>
      </c>
    </row>
    <row r="32" spans="1:35" x14ac:dyDescent="0.25">
      <c r="A32" s="28"/>
      <c r="B32" s="22">
        <v>24</v>
      </c>
      <c r="C32" s="29">
        <f t="shared" si="10"/>
        <v>11538.461538461539</v>
      </c>
      <c r="D32" s="35">
        <f t="shared" si="25"/>
        <v>265384.61538461532</v>
      </c>
      <c r="E32" s="31"/>
      <c r="F32" s="31"/>
      <c r="G32" s="32">
        <f t="shared" si="11"/>
        <v>0</v>
      </c>
      <c r="H32" s="33"/>
      <c r="I32" s="30">
        <f t="shared" si="24"/>
        <v>25000</v>
      </c>
      <c r="J32" s="30">
        <f t="shared" si="12"/>
        <v>0</v>
      </c>
      <c r="K32" s="21">
        <f t="shared" si="22"/>
        <v>26</v>
      </c>
      <c r="L32" s="34">
        <f t="shared" si="23"/>
        <v>24</v>
      </c>
      <c r="M32" s="34">
        <f t="shared" si="13"/>
        <v>299999.99999999994</v>
      </c>
      <c r="N32" s="7">
        <f t="shared" si="14"/>
        <v>324999.99999999994</v>
      </c>
      <c r="O32" s="7">
        <f t="shared" si="0"/>
        <v>324999.99999999994</v>
      </c>
      <c r="P32" s="7">
        <f t="shared" si="15"/>
        <v>53599.999999999993</v>
      </c>
      <c r="Q32" s="7">
        <f t="shared" si="1"/>
        <v>7399.9999999999927</v>
      </c>
      <c r="R32" s="7">
        <f t="shared" si="2"/>
        <v>5499.9999999999945</v>
      </c>
      <c r="S32" s="7">
        <f t="shared" si="16"/>
        <v>66499.999999999985</v>
      </c>
      <c r="T32" s="7">
        <f t="shared" si="17"/>
        <v>52415.384615384595</v>
      </c>
      <c r="U32" s="7">
        <f t="shared" si="26"/>
        <v>6546.1538461538312</v>
      </c>
      <c r="V32" s="7">
        <f t="shared" si="26"/>
        <v>4865.3846153846061</v>
      </c>
      <c r="W32" s="7">
        <f t="shared" si="3"/>
        <v>58961.538461538425</v>
      </c>
      <c r="X32" s="8">
        <f t="shared" si="4"/>
        <v>2061.5384615384828</v>
      </c>
      <c r="Y32" s="8">
        <f t="shared" si="5"/>
        <v>284.61538461539385</v>
      </c>
      <c r="Z32" s="8">
        <f t="shared" si="6"/>
        <v>211.53846153846553</v>
      </c>
      <c r="AA32" s="27">
        <f t="shared" si="7"/>
        <v>2557.6923076923422</v>
      </c>
      <c r="AB32" s="7">
        <f t="shared" si="19"/>
        <v>2061.5384615384828</v>
      </c>
      <c r="AC32" s="7">
        <f t="shared" si="19"/>
        <v>284.61538461539385</v>
      </c>
      <c r="AD32" s="7">
        <f t="shared" si="19"/>
        <v>211.53846153846553</v>
      </c>
      <c r="AE32" s="7">
        <f t="shared" si="20"/>
        <v>2557.6923076923422</v>
      </c>
      <c r="AG32" s="7">
        <f t="shared" si="8"/>
        <v>923.08</v>
      </c>
      <c r="AI32" s="7">
        <f t="shared" si="9"/>
        <v>8057.6892307691978</v>
      </c>
    </row>
    <row r="33" spans="1:35" x14ac:dyDescent="0.25">
      <c r="A33" s="28"/>
      <c r="B33" s="22">
        <v>25</v>
      </c>
      <c r="C33" s="29">
        <f t="shared" si="10"/>
        <v>11538.461538461539</v>
      </c>
      <c r="D33" s="35">
        <f t="shared" si="25"/>
        <v>276923.07692307688</v>
      </c>
      <c r="E33" s="31"/>
      <c r="F33" s="31"/>
      <c r="G33" s="32">
        <f t="shared" si="11"/>
        <v>0</v>
      </c>
      <c r="H33" s="33"/>
      <c r="I33" s="30">
        <f t="shared" si="24"/>
        <v>25000</v>
      </c>
      <c r="J33" s="30">
        <f t="shared" si="12"/>
        <v>0</v>
      </c>
      <c r="K33" s="21">
        <f t="shared" si="22"/>
        <v>26</v>
      </c>
      <c r="L33" s="34">
        <f t="shared" si="23"/>
        <v>25</v>
      </c>
      <c r="M33" s="34">
        <f t="shared" si="13"/>
        <v>299999.99999999994</v>
      </c>
      <c r="N33" s="7">
        <f t="shared" si="14"/>
        <v>324999.99999999994</v>
      </c>
      <c r="O33" s="7">
        <f t="shared" si="0"/>
        <v>324999.99999999994</v>
      </c>
      <c r="P33" s="7">
        <f t="shared" si="15"/>
        <v>53599.999999999993</v>
      </c>
      <c r="Q33" s="7">
        <f t="shared" si="1"/>
        <v>7399.9999999999927</v>
      </c>
      <c r="R33" s="7">
        <f t="shared" si="2"/>
        <v>5499.9999999999945</v>
      </c>
      <c r="S33" s="7">
        <f t="shared" si="16"/>
        <v>66499.999999999985</v>
      </c>
      <c r="T33" s="7">
        <f t="shared" si="17"/>
        <v>54476.923076923078</v>
      </c>
      <c r="U33" s="7">
        <f t="shared" si="26"/>
        <v>6830.769230769225</v>
      </c>
      <c r="V33" s="7">
        <f t="shared" si="26"/>
        <v>5076.9230769230717</v>
      </c>
      <c r="W33" s="7">
        <f t="shared" si="3"/>
        <v>61307.692307692305</v>
      </c>
      <c r="X33" s="8">
        <f t="shared" si="4"/>
        <v>2061.538461538461</v>
      </c>
      <c r="Y33" s="8">
        <f t="shared" si="5"/>
        <v>284.61538461538385</v>
      </c>
      <c r="Z33" s="8">
        <f t="shared" si="6"/>
        <v>211.53846153846098</v>
      </c>
      <c r="AA33" s="27">
        <f t="shared" si="7"/>
        <v>2557.6923076923058</v>
      </c>
      <c r="AB33" s="7">
        <f t="shared" si="19"/>
        <v>2061.538461538461</v>
      </c>
      <c r="AC33" s="7">
        <f t="shared" si="19"/>
        <v>284.61538461538385</v>
      </c>
      <c r="AD33" s="7">
        <f t="shared" si="19"/>
        <v>211.53846153846098</v>
      </c>
      <c r="AE33" s="7">
        <f t="shared" si="20"/>
        <v>2557.6923076923058</v>
      </c>
      <c r="AG33" s="7">
        <f t="shared" si="8"/>
        <v>923.08</v>
      </c>
      <c r="AI33" s="7">
        <f t="shared" si="9"/>
        <v>8057.6892307692342</v>
      </c>
    </row>
    <row r="34" spans="1:35" x14ac:dyDescent="0.25">
      <c r="A34" s="28"/>
      <c r="B34" s="22">
        <v>26</v>
      </c>
      <c r="C34" s="29">
        <f t="shared" si="10"/>
        <v>11538.461538461539</v>
      </c>
      <c r="D34" s="35">
        <f t="shared" si="25"/>
        <v>288461.53846153844</v>
      </c>
      <c r="E34" s="31"/>
      <c r="F34" s="31"/>
      <c r="G34" s="32">
        <f t="shared" si="11"/>
        <v>0</v>
      </c>
      <c r="H34" s="33"/>
      <c r="I34" s="30">
        <f t="shared" si="24"/>
        <v>25000</v>
      </c>
      <c r="J34" s="30">
        <f t="shared" si="12"/>
        <v>0</v>
      </c>
      <c r="K34" s="21">
        <f t="shared" si="22"/>
        <v>26</v>
      </c>
      <c r="L34" s="34">
        <f t="shared" si="23"/>
        <v>26</v>
      </c>
      <c r="M34" s="34">
        <f t="shared" si="13"/>
        <v>300000</v>
      </c>
      <c r="N34" s="7">
        <f t="shared" si="14"/>
        <v>325000</v>
      </c>
      <c r="O34" s="7">
        <f t="shared" si="0"/>
        <v>325000</v>
      </c>
      <c r="P34" s="7">
        <f t="shared" si="15"/>
        <v>53600</v>
      </c>
      <c r="Q34" s="7">
        <f t="shared" si="1"/>
        <v>7400</v>
      </c>
      <c r="R34" s="7">
        <f t="shared" si="2"/>
        <v>5500</v>
      </c>
      <c r="S34" s="7">
        <f t="shared" si="16"/>
        <v>66500</v>
      </c>
      <c r="T34" s="7">
        <f t="shared" si="17"/>
        <v>56538.461538461539</v>
      </c>
      <c r="U34" s="7">
        <f t="shared" si="26"/>
        <v>7115.3846153846089</v>
      </c>
      <c r="V34" s="7">
        <f t="shared" si="26"/>
        <v>5288.4615384615327</v>
      </c>
      <c r="W34" s="7">
        <f t="shared" si="3"/>
        <v>63653.846153846149</v>
      </c>
      <c r="X34" s="8">
        <f t="shared" si="4"/>
        <v>2061.538461538461</v>
      </c>
      <c r="Y34" s="8">
        <f t="shared" si="5"/>
        <v>284.61538461539203</v>
      </c>
      <c r="Z34" s="8">
        <f t="shared" si="6"/>
        <v>211.53846153846735</v>
      </c>
      <c r="AA34" s="27">
        <f t="shared" si="7"/>
        <v>2557.6923076923204</v>
      </c>
      <c r="AB34" s="7">
        <f t="shared" si="19"/>
        <v>2061.538461538461</v>
      </c>
      <c r="AC34" s="7">
        <f t="shared" si="19"/>
        <v>284.61538461539203</v>
      </c>
      <c r="AD34" s="7">
        <f t="shared" si="19"/>
        <v>211.53846153846735</v>
      </c>
      <c r="AE34" s="7">
        <f t="shared" si="20"/>
        <v>2557.6923076923204</v>
      </c>
      <c r="AG34" s="7">
        <f t="shared" si="8"/>
        <v>923.08</v>
      </c>
      <c r="AI34" s="7">
        <f t="shared" si="9"/>
        <v>8057.6892307692196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300000</v>
      </c>
      <c r="D36" s="10"/>
      <c r="E36" s="38">
        <f>SUM(E9:E34)</f>
        <v>0</v>
      </c>
      <c r="F36" s="38">
        <f>SUM(F9:F34)</f>
        <v>25000</v>
      </c>
      <c r="G36" s="39">
        <f>SUM(G9:G35)</f>
        <v>25000</v>
      </c>
      <c r="H36" s="39">
        <f>SUM(H9:H34)</f>
        <v>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58600</v>
      </c>
      <c r="AC36" s="41">
        <f>SUM(AC9:AC35)</f>
        <v>7400.0000000000009</v>
      </c>
      <c r="AD36" s="41">
        <f>SUM(AD9:AD34)</f>
        <v>5500</v>
      </c>
      <c r="AE36" s="41">
        <f>SUM(AE9:AE35)</f>
        <v>71500.000000000029</v>
      </c>
      <c r="AG36" s="41">
        <f>SUM(AG9:AG35)</f>
        <v>26000.080000000016</v>
      </c>
      <c r="AI36" s="41">
        <f>SUM(AI9:AI35)</f>
        <v>227499.92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325000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325000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58600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7400</v>
      </c>
      <c r="AD43" s="7">
        <f>IF(AE39&gt;270000,(AE39-270000)*10%,0)</f>
        <v>5500</v>
      </c>
      <c r="AE43" s="7">
        <f>AB43+AC43+AD43</f>
        <v>71500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58600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0</v>
      </c>
      <c r="AC46" s="45">
        <f>AC36-AC43</f>
        <v>0</v>
      </c>
      <c r="AD46" s="45">
        <f>AD36-AD43</f>
        <v>0</v>
      </c>
      <c r="AE46" s="45">
        <f>AB46+AC46+AD46</f>
        <v>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workbookViewId="0">
      <selection activeCell="G42" sqref="G42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120000/26</f>
        <v>4615.3846153846152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120000</v>
      </c>
      <c r="N9" s="7">
        <f>M9+I9</f>
        <v>120000</v>
      </c>
      <c r="O9" s="7">
        <f t="shared" ref="O9:O34" si="0">I9+M9+J9</f>
        <v>120000</v>
      </c>
      <c r="P9" s="7">
        <f>IF(M9&gt;50000,(M9-50000)*20%+3600,IF(M9&gt;30000,(M9-30000)*18%,0))</f>
        <v>17600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17600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676.92307692307804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676.92307692307804</v>
      </c>
      <c r="AB9" s="7">
        <f>IF(X9&gt;0,X9,0)</f>
        <v>676.92307692307804</v>
      </c>
      <c r="AC9" s="7">
        <f>IF(Y9&gt;0,Y9,0)</f>
        <v>0</v>
      </c>
      <c r="AD9" s="7">
        <f>IF(Z9&gt;0,Z9,0)</f>
        <v>0</v>
      </c>
      <c r="AE9" s="7">
        <f>AB9+AC9+AD9</f>
        <v>676.92307692307804</v>
      </c>
      <c r="AG9" s="7">
        <f t="shared" ref="AG9:AG34" si="8">ROUND((C9+G9)*8%,2)</f>
        <v>369.23</v>
      </c>
      <c r="AI9" s="7">
        <f t="shared" ref="AI9:AI34" si="9">(C9+G9+H9)-AE9-AG9</f>
        <v>3569.2315384615372</v>
      </c>
    </row>
    <row r="10" spans="1:35" x14ac:dyDescent="0.25">
      <c r="A10" s="28"/>
      <c r="B10" s="22">
        <v>2</v>
      </c>
      <c r="C10" s="29">
        <f t="shared" ref="C10:C21" si="10">120000/26</f>
        <v>4615.3846153846152</v>
      </c>
      <c r="D10" s="30">
        <f>D9+C9</f>
        <v>4615.3846153846152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119999.99999999999</v>
      </c>
      <c r="N10" s="7">
        <f t="shared" ref="N10:N34" si="14">M10+I10</f>
        <v>119999.99999999999</v>
      </c>
      <c r="O10" s="7">
        <f t="shared" si="0"/>
        <v>119999.99999999999</v>
      </c>
      <c r="P10" s="7">
        <f t="shared" ref="P10:P34" si="15">IF(M10&gt;50000,(M10-50000)*20%+3600,IF(M10&gt;30000,(M10-30000)*18%,0))</f>
        <v>17600</v>
      </c>
      <c r="Q10" s="7">
        <f t="shared" si="1"/>
        <v>0</v>
      </c>
      <c r="R10" s="7">
        <f t="shared" si="2"/>
        <v>0</v>
      </c>
      <c r="S10" s="7">
        <f t="shared" ref="S10:S34" si="16">P10+Q10+R10</f>
        <v>17600</v>
      </c>
      <c r="T10" s="7">
        <f t="shared" ref="T10:T34" si="17">T9+AB9</f>
        <v>676.92307692307804</v>
      </c>
      <c r="U10" s="7">
        <f t="shared" ref="U10:V25" si="18">+U9+AC9</f>
        <v>0</v>
      </c>
      <c r="V10" s="7">
        <f t="shared" si="18"/>
        <v>0</v>
      </c>
      <c r="W10" s="7">
        <f t="shared" si="3"/>
        <v>676.92307692307804</v>
      </c>
      <c r="X10" s="8">
        <f t="shared" si="4"/>
        <v>676.9230769230744</v>
      </c>
      <c r="Y10" s="8">
        <f t="shared" si="5"/>
        <v>0</v>
      </c>
      <c r="Z10" s="8">
        <f t="shared" si="6"/>
        <v>0</v>
      </c>
      <c r="AA10" s="27">
        <f t="shared" si="7"/>
        <v>676.9230769230744</v>
      </c>
      <c r="AB10" s="7">
        <f t="shared" ref="AB10:AD34" si="19">IF(X10&gt;0,X10,0)</f>
        <v>676.9230769230744</v>
      </c>
      <c r="AC10" s="7">
        <f t="shared" si="19"/>
        <v>0</v>
      </c>
      <c r="AD10" s="7">
        <f t="shared" si="19"/>
        <v>0</v>
      </c>
      <c r="AE10" s="7">
        <f t="shared" ref="AE10:AE34" si="20">AB10+AC10+AD10</f>
        <v>676.9230769230744</v>
      </c>
      <c r="AG10" s="7">
        <f t="shared" si="8"/>
        <v>369.23</v>
      </c>
      <c r="AI10" s="7">
        <f t="shared" si="9"/>
        <v>3569.2315384615408</v>
      </c>
    </row>
    <row r="11" spans="1:35" x14ac:dyDescent="0.25">
      <c r="A11" s="28"/>
      <c r="B11" s="22">
        <v>3</v>
      </c>
      <c r="C11" s="29">
        <f t="shared" si="10"/>
        <v>4615.3846153846152</v>
      </c>
      <c r="D11" s="30">
        <f t="shared" ref="D11:D12" si="21">D10+C10</f>
        <v>9230.7692307692305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120000</v>
      </c>
      <c r="N11" s="7">
        <f t="shared" si="14"/>
        <v>120000</v>
      </c>
      <c r="O11" s="7">
        <f t="shared" si="0"/>
        <v>120000</v>
      </c>
      <c r="P11" s="7">
        <f t="shared" si="15"/>
        <v>17600</v>
      </c>
      <c r="Q11" s="7">
        <f t="shared" si="1"/>
        <v>0</v>
      </c>
      <c r="R11" s="7">
        <f t="shared" si="2"/>
        <v>0</v>
      </c>
      <c r="S11" s="7">
        <f t="shared" si="16"/>
        <v>17600</v>
      </c>
      <c r="T11" s="7">
        <f t="shared" si="17"/>
        <v>1353.8461538461524</v>
      </c>
      <c r="U11" s="7">
        <f t="shared" si="18"/>
        <v>0</v>
      </c>
      <c r="V11" s="7">
        <f t="shared" si="18"/>
        <v>0</v>
      </c>
      <c r="W11" s="7">
        <f t="shared" si="3"/>
        <v>1353.8461538461524</v>
      </c>
      <c r="X11" s="8">
        <f t="shared" si="4"/>
        <v>676.92307692307804</v>
      </c>
      <c r="Y11" s="8">
        <f t="shared" si="5"/>
        <v>0</v>
      </c>
      <c r="Z11" s="8">
        <f t="shared" si="6"/>
        <v>0</v>
      </c>
      <c r="AA11" s="27">
        <f t="shared" si="7"/>
        <v>676.92307692307804</v>
      </c>
      <c r="AB11" s="7">
        <f t="shared" si="19"/>
        <v>676.92307692307804</v>
      </c>
      <c r="AC11" s="7">
        <f t="shared" si="19"/>
        <v>0</v>
      </c>
      <c r="AD11" s="7">
        <f t="shared" si="19"/>
        <v>0</v>
      </c>
      <c r="AE11" s="7">
        <f t="shared" si="20"/>
        <v>676.92307692307804</v>
      </c>
      <c r="AG11" s="7">
        <f t="shared" si="8"/>
        <v>369.23</v>
      </c>
      <c r="AI11" s="7">
        <f t="shared" si="9"/>
        <v>3569.2315384615372</v>
      </c>
    </row>
    <row r="12" spans="1:35" x14ac:dyDescent="0.25">
      <c r="A12" s="28"/>
      <c r="B12" s="22">
        <v>4</v>
      </c>
      <c r="C12" s="29">
        <f t="shared" si="10"/>
        <v>4615.3846153846152</v>
      </c>
      <c r="D12" s="30">
        <f t="shared" si="21"/>
        <v>13846.153846153846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120000</v>
      </c>
      <c r="N12" s="7">
        <f t="shared" si="14"/>
        <v>120000</v>
      </c>
      <c r="O12" s="7">
        <f t="shared" si="0"/>
        <v>120000</v>
      </c>
      <c r="P12" s="7">
        <f t="shared" si="15"/>
        <v>17600</v>
      </c>
      <c r="Q12" s="7">
        <f t="shared" si="1"/>
        <v>0</v>
      </c>
      <c r="R12" s="7">
        <f t="shared" si="2"/>
        <v>0</v>
      </c>
      <c r="S12" s="7">
        <f t="shared" si="16"/>
        <v>17600</v>
      </c>
      <c r="T12" s="7">
        <f t="shared" si="17"/>
        <v>2030.7692307692305</v>
      </c>
      <c r="U12" s="7">
        <f t="shared" si="18"/>
        <v>0</v>
      </c>
      <c r="V12" s="7">
        <f t="shared" si="18"/>
        <v>0</v>
      </c>
      <c r="W12" s="7">
        <f t="shared" si="3"/>
        <v>2030.7692307692305</v>
      </c>
      <c r="X12" s="8">
        <f t="shared" si="4"/>
        <v>676.92307692307804</v>
      </c>
      <c r="Y12" s="8">
        <f t="shared" si="5"/>
        <v>0</v>
      </c>
      <c r="Z12" s="8">
        <f t="shared" si="6"/>
        <v>0</v>
      </c>
      <c r="AA12" s="27">
        <f t="shared" si="7"/>
        <v>676.92307692307804</v>
      </c>
      <c r="AB12" s="7">
        <f t="shared" si="19"/>
        <v>676.92307692307804</v>
      </c>
      <c r="AC12" s="7">
        <f t="shared" si="19"/>
        <v>0</v>
      </c>
      <c r="AD12" s="7">
        <f t="shared" si="19"/>
        <v>0</v>
      </c>
      <c r="AE12" s="7">
        <f t="shared" si="20"/>
        <v>676.92307692307804</v>
      </c>
      <c r="AG12" s="7">
        <f t="shared" si="8"/>
        <v>369.23</v>
      </c>
      <c r="AI12" s="7">
        <f t="shared" si="9"/>
        <v>3569.2315384615372</v>
      </c>
    </row>
    <row r="13" spans="1:35" x14ac:dyDescent="0.25">
      <c r="A13" s="28"/>
      <c r="B13" s="22">
        <v>5</v>
      </c>
      <c r="C13" s="29">
        <f t="shared" si="10"/>
        <v>4615.3846153846152</v>
      </c>
      <c r="D13" s="35">
        <f>D12+C12</f>
        <v>18461.538461538461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120000</v>
      </c>
      <c r="N13" s="7">
        <f t="shared" si="14"/>
        <v>120000</v>
      </c>
      <c r="O13" s="7">
        <f t="shared" si="0"/>
        <v>120000</v>
      </c>
      <c r="P13" s="7">
        <f t="shared" si="15"/>
        <v>17600</v>
      </c>
      <c r="Q13" s="7">
        <f t="shared" si="1"/>
        <v>0</v>
      </c>
      <c r="R13" s="7">
        <f t="shared" si="2"/>
        <v>0</v>
      </c>
      <c r="S13" s="7">
        <f t="shared" si="16"/>
        <v>17600</v>
      </c>
      <c r="T13" s="7">
        <f t="shared" si="17"/>
        <v>2707.6923076923085</v>
      </c>
      <c r="U13" s="7">
        <f t="shared" si="18"/>
        <v>0</v>
      </c>
      <c r="V13" s="7">
        <f t="shared" si="18"/>
        <v>0</v>
      </c>
      <c r="W13" s="7">
        <f t="shared" si="3"/>
        <v>2707.6923076923085</v>
      </c>
      <c r="X13" s="8">
        <f t="shared" si="4"/>
        <v>676.92307692307804</v>
      </c>
      <c r="Y13" s="8">
        <f t="shared" si="5"/>
        <v>0</v>
      </c>
      <c r="Z13" s="8">
        <f t="shared" si="6"/>
        <v>0</v>
      </c>
      <c r="AA13" s="27">
        <f t="shared" si="7"/>
        <v>676.92307692307804</v>
      </c>
      <c r="AB13" s="7">
        <f t="shared" si="19"/>
        <v>676.92307692307804</v>
      </c>
      <c r="AC13" s="7">
        <f t="shared" si="19"/>
        <v>0</v>
      </c>
      <c r="AD13" s="7">
        <f t="shared" si="19"/>
        <v>0</v>
      </c>
      <c r="AE13" s="7">
        <f t="shared" si="20"/>
        <v>676.92307692307804</v>
      </c>
      <c r="AG13" s="7">
        <f t="shared" si="8"/>
        <v>369.23</v>
      </c>
      <c r="AI13" s="7">
        <f t="shared" si="9"/>
        <v>3569.2315384615372</v>
      </c>
    </row>
    <row r="14" spans="1:35" x14ac:dyDescent="0.25">
      <c r="A14" s="28"/>
      <c r="B14" s="22">
        <v>6</v>
      </c>
      <c r="C14" s="29">
        <f t="shared" si="10"/>
        <v>4615.3846153846152</v>
      </c>
      <c r="D14" s="35">
        <f>D13+C13</f>
        <v>23076.923076923078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120000</v>
      </c>
      <c r="N14" s="7">
        <f t="shared" si="14"/>
        <v>120000</v>
      </c>
      <c r="O14" s="7">
        <f t="shared" si="0"/>
        <v>120000</v>
      </c>
      <c r="P14" s="7">
        <f t="shared" si="15"/>
        <v>17600</v>
      </c>
      <c r="Q14" s="7">
        <f t="shared" si="1"/>
        <v>0</v>
      </c>
      <c r="R14" s="7">
        <f t="shared" si="2"/>
        <v>0</v>
      </c>
      <c r="S14" s="7">
        <f t="shared" si="16"/>
        <v>17600</v>
      </c>
      <c r="T14" s="7">
        <f t="shared" si="17"/>
        <v>3384.6153846153866</v>
      </c>
      <c r="U14" s="7">
        <f t="shared" si="18"/>
        <v>0</v>
      </c>
      <c r="V14" s="7">
        <f t="shared" si="18"/>
        <v>0</v>
      </c>
      <c r="W14" s="7">
        <f t="shared" si="3"/>
        <v>3384.6153846153866</v>
      </c>
      <c r="X14" s="8">
        <f t="shared" si="4"/>
        <v>676.9230769230744</v>
      </c>
      <c r="Y14" s="8">
        <f t="shared" si="5"/>
        <v>0</v>
      </c>
      <c r="Z14" s="8">
        <f t="shared" si="6"/>
        <v>0</v>
      </c>
      <c r="AA14" s="27">
        <f t="shared" si="7"/>
        <v>676.9230769230744</v>
      </c>
      <c r="AB14" s="7">
        <f t="shared" si="19"/>
        <v>676.9230769230744</v>
      </c>
      <c r="AC14" s="7">
        <f t="shared" si="19"/>
        <v>0</v>
      </c>
      <c r="AD14" s="7">
        <f t="shared" si="19"/>
        <v>0</v>
      </c>
      <c r="AE14" s="7">
        <f t="shared" si="20"/>
        <v>676.9230769230744</v>
      </c>
      <c r="AG14" s="7">
        <f t="shared" si="8"/>
        <v>369.23</v>
      </c>
      <c r="AI14" s="7">
        <f t="shared" si="9"/>
        <v>3569.2315384615408</v>
      </c>
    </row>
    <row r="15" spans="1:35" x14ac:dyDescent="0.25">
      <c r="A15" s="28"/>
      <c r="B15" s="22">
        <v>7</v>
      </c>
      <c r="C15" s="29">
        <f t="shared" si="10"/>
        <v>4615.3846153846152</v>
      </c>
      <c r="D15" s="35">
        <f>D14+C14</f>
        <v>27692.307692307695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120000</v>
      </c>
      <c r="N15" s="7">
        <f t="shared" si="14"/>
        <v>120000</v>
      </c>
      <c r="O15" s="7">
        <f t="shared" si="0"/>
        <v>120000</v>
      </c>
      <c r="P15" s="7">
        <f t="shared" si="15"/>
        <v>17600</v>
      </c>
      <c r="Q15" s="7">
        <f t="shared" si="1"/>
        <v>0</v>
      </c>
      <c r="R15" s="7">
        <f t="shared" si="2"/>
        <v>0</v>
      </c>
      <c r="S15" s="7">
        <f t="shared" si="16"/>
        <v>17600</v>
      </c>
      <c r="T15" s="7">
        <f t="shared" si="17"/>
        <v>4061.538461538461</v>
      </c>
      <c r="U15" s="7">
        <f t="shared" si="18"/>
        <v>0</v>
      </c>
      <c r="V15" s="7">
        <f t="shared" si="18"/>
        <v>0</v>
      </c>
      <c r="W15" s="7">
        <f t="shared" si="3"/>
        <v>4061.538461538461</v>
      </c>
      <c r="X15" s="8">
        <f t="shared" si="4"/>
        <v>676.92307692307804</v>
      </c>
      <c r="Y15" s="8">
        <f t="shared" si="5"/>
        <v>0</v>
      </c>
      <c r="Z15" s="8">
        <f t="shared" si="6"/>
        <v>0</v>
      </c>
      <c r="AA15" s="27">
        <f t="shared" si="7"/>
        <v>676.92307692307804</v>
      </c>
      <c r="AB15" s="7">
        <f t="shared" si="19"/>
        <v>676.92307692307804</v>
      </c>
      <c r="AC15" s="7">
        <f t="shared" si="19"/>
        <v>0</v>
      </c>
      <c r="AD15" s="7">
        <f t="shared" si="19"/>
        <v>0</v>
      </c>
      <c r="AE15" s="7">
        <f t="shared" si="20"/>
        <v>676.92307692307804</v>
      </c>
      <c r="AG15" s="7">
        <f t="shared" si="8"/>
        <v>369.23</v>
      </c>
      <c r="AI15" s="7">
        <f t="shared" si="9"/>
        <v>3569.2315384615372</v>
      </c>
    </row>
    <row r="16" spans="1:35" x14ac:dyDescent="0.25">
      <c r="A16" s="28"/>
      <c r="B16" s="22">
        <v>8</v>
      </c>
      <c r="C16" s="29">
        <f t="shared" si="10"/>
        <v>4615.3846153846152</v>
      </c>
      <c r="D16" s="35">
        <f>D15+C15</f>
        <v>32307.692307692312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120000</v>
      </c>
      <c r="N16" s="7">
        <f t="shared" si="14"/>
        <v>120000</v>
      </c>
      <c r="O16" s="7">
        <f t="shared" si="0"/>
        <v>120000</v>
      </c>
      <c r="P16" s="7">
        <f t="shared" si="15"/>
        <v>17600</v>
      </c>
      <c r="Q16" s="7">
        <f t="shared" si="1"/>
        <v>0</v>
      </c>
      <c r="R16" s="7">
        <f t="shared" si="2"/>
        <v>0</v>
      </c>
      <c r="S16" s="7">
        <f t="shared" si="16"/>
        <v>17600</v>
      </c>
      <c r="T16" s="7">
        <f t="shared" si="17"/>
        <v>4738.461538461539</v>
      </c>
      <c r="U16" s="7">
        <f t="shared" si="18"/>
        <v>0</v>
      </c>
      <c r="V16" s="7">
        <f t="shared" si="18"/>
        <v>0</v>
      </c>
      <c r="W16" s="7">
        <f t="shared" si="3"/>
        <v>4738.461538461539</v>
      </c>
      <c r="X16" s="8">
        <f t="shared" si="4"/>
        <v>676.92307692307804</v>
      </c>
      <c r="Y16" s="8">
        <f t="shared" si="5"/>
        <v>0</v>
      </c>
      <c r="Z16" s="8">
        <f t="shared" si="6"/>
        <v>0</v>
      </c>
      <c r="AA16" s="27">
        <f t="shared" si="7"/>
        <v>676.92307692307804</v>
      </c>
      <c r="AB16" s="7">
        <f t="shared" si="19"/>
        <v>676.92307692307804</v>
      </c>
      <c r="AC16" s="7">
        <f t="shared" si="19"/>
        <v>0</v>
      </c>
      <c r="AD16" s="7">
        <f t="shared" si="19"/>
        <v>0</v>
      </c>
      <c r="AE16" s="7">
        <f t="shared" si="20"/>
        <v>676.92307692307804</v>
      </c>
      <c r="AG16" s="7">
        <f t="shared" si="8"/>
        <v>369.23</v>
      </c>
      <c r="AI16" s="7">
        <f t="shared" si="9"/>
        <v>3569.2315384615372</v>
      </c>
    </row>
    <row r="17" spans="1:35" x14ac:dyDescent="0.25">
      <c r="A17" s="28"/>
      <c r="B17" s="22">
        <v>9</v>
      </c>
      <c r="C17" s="29">
        <f t="shared" si="10"/>
        <v>4615.3846153846152</v>
      </c>
      <c r="D17" s="35">
        <f t="shared" ref="D17:D34" si="25">D16+C16</f>
        <v>36923.076923076929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120000</v>
      </c>
      <c r="N17" s="7">
        <f t="shared" si="14"/>
        <v>120000</v>
      </c>
      <c r="O17" s="7">
        <f t="shared" si="0"/>
        <v>120000</v>
      </c>
      <c r="P17" s="7">
        <f t="shared" si="15"/>
        <v>17600</v>
      </c>
      <c r="Q17" s="7">
        <f t="shared" si="1"/>
        <v>0</v>
      </c>
      <c r="R17" s="7">
        <f t="shared" si="2"/>
        <v>0</v>
      </c>
      <c r="S17" s="7">
        <f t="shared" si="16"/>
        <v>17600</v>
      </c>
      <c r="T17" s="7">
        <f t="shared" si="17"/>
        <v>5415.3846153846171</v>
      </c>
      <c r="U17" s="7">
        <f t="shared" si="18"/>
        <v>0</v>
      </c>
      <c r="V17" s="7">
        <f t="shared" si="18"/>
        <v>0</v>
      </c>
      <c r="W17" s="7">
        <f t="shared" si="3"/>
        <v>5415.3846153846171</v>
      </c>
      <c r="X17" s="8">
        <f t="shared" si="4"/>
        <v>676.9230769230744</v>
      </c>
      <c r="Y17" s="8">
        <f t="shared" si="5"/>
        <v>0</v>
      </c>
      <c r="Z17" s="8">
        <f t="shared" si="6"/>
        <v>0</v>
      </c>
      <c r="AA17" s="27">
        <f t="shared" si="7"/>
        <v>676.9230769230744</v>
      </c>
      <c r="AB17" s="7">
        <f t="shared" si="19"/>
        <v>676.9230769230744</v>
      </c>
      <c r="AC17" s="7">
        <f t="shared" si="19"/>
        <v>0</v>
      </c>
      <c r="AD17" s="7">
        <f t="shared" si="19"/>
        <v>0</v>
      </c>
      <c r="AE17" s="7">
        <f t="shared" si="20"/>
        <v>676.9230769230744</v>
      </c>
      <c r="AG17" s="7">
        <f t="shared" si="8"/>
        <v>369.23</v>
      </c>
      <c r="AI17" s="7">
        <f t="shared" si="9"/>
        <v>3569.2315384615408</v>
      </c>
    </row>
    <row r="18" spans="1:35" x14ac:dyDescent="0.25">
      <c r="A18" s="28"/>
      <c r="B18" s="22">
        <v>10</v>
      </c>
      <c r="C18" s="29">
        <f t="shared" si="10"/>
        <v>4615.3846153846152</v>
      </c>
      <c r="D18" s="35">
        <f t="shared" si="25"/>
        <v>41538.461538461546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120000</v>
      </c>
      <c r="N18" s="7">
        <f t="shared" si="14"/>
        <v>120000</v>
      </c>
      <c r="O18" s="7">
        <f t="shared" si="0"/>
        <v>120000</v>
      </c>
      <c r="P18" s="7">
        <f t="shared" si="15"/>
        <v>17600</v>
      </c>
      <c r="Q18" s="7">
        <f t="shared" si="1"/>
        <v>0</v>
      </c>
      <c r="R18" s="7">
        <f t="shared" si="2"/>
        <v>0</v>
      </c>
      <c r="S18" s="7">
        <f t="shared" si="16"/>
        <v>17600</v>
      </c>
      <c r="T18" s="7">
        <f t="shared" si="17"/>
        <v>6092.3076923076915</v>
      </c>
      <c r="U18" s="7">
        <f t="shared" si="18"/>
        <v>0</v>
      </c>
      <c r="V18" s="7">
        <f t="shared" si="18"/>
        <v>0</v>
      </c>
      <c r="W18" s="7">
        <f t="shared" si="3"/>
        <v>6092.3076923076915</v>
      </c>
      <c r="X18" s="8">
        <f t="shared" si="4"/>
        <v>676.92307692307804</v>
      </c>
      <c r="Y18" s="8">
        <f t="shared" si="5"/>
        <v>0</v>
      </c>
      <c r="Z18" s="8">
        <f t="shared" si="6"/>
        <v>0</v>
      </c>
      <c r="AA18" s="27">
        <f t="shared" si="7"/>
        <v>676.92307692307804</v>
      </c>
      <c r="AB18" s="7">
        <f t="shared" si="19"/>
        <v>676.92307692307804</v>
      </c>
      <c r="AC18" s="7">
        <f t="shared" si="19"/>
        <v>0</v>
      </c>
      <c r="AD18" s="7">
        <f t="shared" si="19"/>
        <v>0</v>
      </c>
      <c r="AE18" s="7">
        <f t="shared" si="20"/>
        <v>676.92307692307804</v>
      </c>
      <c r="AG18" s="7">
        <f t="shared" si="8"/>
        <v>369.23</v>
      </c>
      <c r="AI18" s="7">
        <f t="shared" si="9"/>
        <v>3569.2315384615372</v>
      </c>
    </row>
    <row r="19" spans="1:35" s="21" customFormat="1" x14ac:dyDescent="0.25">
      <c r="A19" s="28"/>
      <c r="B19" s="22">
        <v>11</v>
      </c>
      <c r="C19" s="29">
        <f t="shared" si="10"/>
        <v>4615.3846153846152</v>
      </c>
      <c r="D19" s="35">
        <f t="shared" si="25"/>
        <v>46153.846153846163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120000</v>
      </c>
      <c r="N19" s="34">
        <f t="shared" si="14"/>
        <v>120000</v>
      </c>
      <c r="O19" s="7">
        <f t="shared" si="0"/>
        <v>120000</v>
      </c>
      <c r="P19" s="7">
        <f t="shared" si="15"/>
        <v>17600</v>
      </c>
      <c r="Q19" s="7">
        <f t="shared" si="1"/>
        <v>0</v>
      </c>
      <c r="R19" s="7">
        <f t="shared" si="2"/>
        <v>0</v>
      </c>
      <c r="S19" s="7">
        <f t="shared" si="16"/>
        <v>17600</v>
      </c>
      <c r="T19" s="34">
        <f t="shared" si="17"/>
        <v>6769.2307692307695</v>
      </c>
      <c r="U19" s="34">
        <f t="shared" si="18"/>
        <v>0</v>
      </c>
      <c r="V19" s="7">
        <f t="shared" si="18"/>
        <v>0</v>
      </c>
      <c r="W19" s="34">
        <f t="shared" si="3"/>
        <v>6769.2307692307695</v>
      </c>
      <c r="X19" s="8">
        <f t="shared" si="4"/>
        <v>676.92307692307804</v>
      </c>
      <c r="Y19" s="36">
        <f t="shared" si="5"/>
        <v>0</v>
      </c>
      <c r="Z19" s="8">
        <f t="shared" si="6"/>
        <v>0</v>
      </c>
      <c r="AA19" s="27">
        <f t="shared" si="7"/>
        <v>676.92307692307804</v>
      </c>
      <c r="AB19" s="34">
        <f t="shared" si="19"/>
        <v>676.92307692307804</v>
      </c>
      <c r="AC19" s="34">
        <f t="shared" si="19"/>
        <v>0</v>
      </c>
      <c r="AD19" s="7">
        <f t="shared" si="19"/>
        <v>0</v>
      </c>
      <c r="AE19" s="7">
        <f t="shared" si="20"/>
        <v>676.92307692307804</v>
      </c>
      <c r="AG19" s="34">
        <f t="shared" si="8"/>
        <v>369.23</v>
      </c>
      <c r="AH19" s="34"/>
      <c r="AI19" s="7">
        <f t="shared" si="9"/>
        <v>3569.2315384615372</v>
      </c>
    </row>
    <row r="20" spans="1:35" x14ac:dyDescent="0.25">
      <c r="A20" s="28"/>
      <c r="B20" s="22">
        <v>12</v>
      </c>
      <c r="C20" s="29">
        <f t="shared" si="10"/>
        <v>4615.3846153846152</v>
      </c>
      <c r="D20" s="35">
        <f t="shared" si="25"/>
        <v>50769.23076923078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120000.00000000001</v>
      </c>
      <c r="N20" s="7">
        <f t="shared" si="14"/>
        <v>120000.00000000001</v>
      </c>
      <c r="O20" s="7">
        <f t="shared" si="0"/>
        <v>120000.00000000001</v>
      </c>
      <c r="P20" s="7">
        <f t="shared" si="15"/>
        <v>17600.000000000004</v>
      </c>
      <c r="Q20" s="7">
        <f t="shared" si="1"/>
        <v>0</v>
      </c>
      <c r="R20" s="7">
        <f t="shared" si="2"/>
        <v>0</v>
      </c>
      <c r="S20" s="7">
        <f t="shared" si="16"/>
        <v>17600.000000000004</v>
      </c>
      <c r="T20" s="7">
        <f t="shared" si="17"/>
        <v>7446.1538461538476</v>
      </c>
      <c r="U20" s="7">
        <f t="shared" si="18"/>
        <v>0</v>
      </c>
      <c r="V20" s="7">
        <f t="shared" si="18"/>
        <v>0</v>
      </c>
      <c r="W20" s="7">
        <f t="shared" si="3"/>
        <v>7446.1538461538476</v>
      </c>
      <c r="X20" s="8">
        <f t="shared" si="4"/>
        <v>676.9230769230744</v>
      </c>
      <c r="Y20" s="8">
        <f t="shared" si="5"/>
        <v>0</v>
      </c>
      <c r="Z20" s="8">
        <f t="shared" si="6"/>
        <v>0</v>
      </c>
      <c r="AA20" s="27">
        <f t="shared" si="7"/>
        <v>676.9230769230744</v>
      </c>
      <c r="AB20" s="7">
        <f t="shared" si="19"/>
        <v>676.9230769230744</v>
      </c>
      <c r="AC20" s="7">
        <f t="shared" si="19"/>
        <v>0</v>
      </c>
      <c r="AD20" s="7">
        <f t="shared" si="19"/>
        <v>0</v>
      </c>
      <c r="AE20" s="7">
        <f t="shared" si="20"/>
        <v>676.9230769230744</v>
      </c>
      <c r="AG20" s="7">
        <f t="shared" si="8"/>
        <v>369.23</v>
      </c>
      <c r="AI20" s="7">
        <f t="shared" si="9"/>
        <v>3569.2315384615408</v>
      </c>
    </row>
    <row r="21" spans="1:35" x14ac:dyDescent="0.25">
      <c r="A21" s="28"/>
      <c r="B21" s="22">
        <v>13</v>
      </c>
      <c r="C21" s="29">
        <f t="shared" si="10"/>
        <v>4615.3846153846152</v>
      </c>
      <c r="D21" s="35">
        <f t="shared" si="25"/>
        <v>55384.615384615397</v>
      </c>
      <c r="E21" s="31"/>
      <c r="F21" s="31"/>
      <c r="G21" s="32">
        <f t="shared" si="11"/>
        <v>0</v>
      </c>
      <c r="H21" s="33">
        <v>270000</v>
      </c>
      <c r="I21" s="30">
        <f t="shared" si="24"/>
        <v>0</v>
      </c>
      <c r="J21" s="30">
        <f t="shared" si="12"/>
        <v>270000</v>
      </c>
      <c r="K21" s="21">
        <f t="shared" si="22"/>
        <v>26</v>
      </c>
      <c r="L21" s="34">
        <f t="shared" si="23"/>
        <v>13</v>
      </c>
      <c r="M21" s="34">
        <f t="shared" si="13"/>
        <v>120000</v>
      </c>
      <c r="N21" s="7">
        <f t="shared" si="14"/>
        <v>120000</v>
      </c>
      <c r="O21" s="7">
        <f t="shared" si="0"/>
        <v>390000</v>
      </c>
      <c r="P21" s="7">
        <f t="shared" si="15"/>
        <v>17600</v>
      </c>
      <c r="Q21" s="7">
        <f t="shared" si="1"/>
        <v>0</v>
      </c>
      <c r="R21" s="7">
        <f t="shared" si="2"/>
        <v>0</v>
      </c>
      <c r="S21" s="7">
        <f t="shared" si="16"/>
        <v>17600</v>
      </c>
      <c r="T21" s="7">
        <f t="shared" si="17"/>
        <v>8123.076923076922</v>
      </c>
      <c r="U21" s="7">
        <f t="shared" si="18"/>
        <v>0</v>
      </c>
      <c r="V21" s="7">
        <f t="shared" si="18"/>
        <v>0</v>
      </c>
      <c r="W21" s="7">
        <f t="shared" si="3"/>
        <v>8123.076923076922</v>
      </c>
      <c r="X21" s="8">
        <f t="shared" si="4"/>
        <v>54676.923076923078</v>
      </c>
      <c r="Y21" s="8">
        <f t="shared" si="5"/>
        <v>0</v>
      </c>
      <c r="Z21" s="8">
        <f t="shared" si="6"/>
        <v>0</v>
      </c>
      <c r="AA21" s="27">
        <f t="shared" si="7"/>
        <v>54676.923076923078</v>
      </c>
      <c r="AB21" s="7">
        <f t="shared" si="19"/>
        <v>54676.923076923078</v>
      </c>
      <c r="AC21" s="7">
        <f t="shared" si="19"/>
        <v>0</v>
      </c>
      <c r="AD21" s="7">
        <f t="shared" si="19"/>
        <v>0</v>
      </c>
      <c r="AE21" s="7">
        <f t="shared" si="20"/>
        <v>54676.923076923078</v>
      </c>
      <c r="AG21" s="7">
        <f t="shared" si="8"/>
        <v>369.23</v>
      </c>
      <c r="AI21" s="7">
        <f t="shared" si="9"/>
        <v>219569.23153846155</v>
      </c>
    </row>
    <row r="22" spans="1:35" x14ac:dyDescent="0.25">
      <c r="A22" s="28"/>
      <c r="B22" s="22">
        <v>14</v>
      </c>
      <c r="C22" s="29"/>
      <c r="D22" s="35">
        <f t="shared" si="25"/>
        <v>60000.000000000015</v>
      </c>
      <c r="E22" s="33"/>
      <c r="F22" s="31"/>
      <c r="G22" s="32">
        <f t="shared" si="11"/>
        <v>0</v>
      </c>
      <c r="H22" s="33"/>
      <c r="I22" s="30">
        <f t="shared" si="24"/>
        <v>0</v>
      </c>
      <c r="J22" s="30">
        <f t="shared" si="12"/>
        <v>270000</v>
      </c>
      <c r="K22" s="21">
        <f t="shared" si="22"/>
        <v>26</v>
      </c>
      <c r="L22" s="34">
        <f t="shared" si="23"/>
        <v>14</v>
      </c>
      <c r="M22" s="34">
        <f t="shared" si="13"/>
        <v>60000.000000000015</v>
      </c>
      <c r="N22" s="7">
        <f t="shared" si="14"/>
        <v>60000.000000000015</v>
      </c>
      <c r="O22" s="7">
        <f t="shared" si="0"/>
        <v>330000</v>
      </c>
      <c r="P22" s="7">
        <f t="shared" si="15"/>
        <v>5600.0000000000027</v>
      </c>
      <c r="Q22" s="7">
        <f t="shared" si="1"/>
        <v>0</v>
      </c>
      <c r="R22" s="7">
        <f t="shared" si="2"/>
        <v>0</v>
      </c>
      <c r="S22" s="7">
        <f t="shared" si="16"/>
        <v>5600.0000000000027</v>
      </c>
      <c r="T22" s="7">
        <f t="shared" si="17"/>
        <v>62800</v>
      </c>
      <c r="U22" s="7">
        <f t="shared" si="18"/>
        <v>0</v>
      </c>
      <c r="V22" s="7">
        <f t="shared" si="18"/>
        <v>0</v>
      </c>
      <c r="W22" s="7">
        <f t="shared" si="3"/>
        <v>62800</v>
      </c>
      <c r="X22" s="8">
        <f t="shared" si="4"/>
        <v>-5784.6153846153857</v>
      </c>
      <c r="Y22" s="8">
        <f t="shared" si="5"/>
        <v>0</v>
      </c>
      <c r="Z22" s="8">
        <f t="shared" si="6"/>
        <v>0</v>
      </c>
      <c r="AA22" s="27">
        <f t="shared" si="7"/>
        <v>-5784.6153846153857</v>
      </c>
      <c r="AB22" s="7">
        <f t="shared" si="19"/>
        <v>0</v>
      </c>
      <c r="AC22" s="7">
        <f t="shared" si="19"/>
        <v>0</v>
      </c>
      <c r="AD22" s="7">
        <f t="shared" si="19"/>
        <v>0</v>
      </c>
      <c r="AE22" s="7">
        <f t="shared" si="20"/>
        <v>0</v>
      </c>
      <c r="AG22" s="7">
        <f t="shared" si="8"/>
        <v>0</v>
      </c>
      <c r="AI22" s="7">
        <f t="shared" si="9"/>
        <v>0</v>
      </c>
    </row>
    <row r="23" spans="1:35" x14ac:dyDescent="0.25">
      <c r="A23" s="28"/>
      <c r="B23" s="22">
        <v>15</v>
      </c>
      <c r="C23" s="29"/>
      <c r="D23" s="35">
        <f t="shared" si="25"/>
        <v>60000.000000000015</v>
      </c>
      <c r="E23" s="31"/>
      <c r="F23" s="31"/>
      <c r="G23" s="32">
        <f t="shared" si="11"/>
        <v>0</v>
      </c>
      <c r="H23" s="33"/>
      <c r="I23" s="30">
        <f t="shared" si="24"/>
        <v>0</v>
      </c>
      <c r="J23" s="30">
        <f t="shared" si="12"/>
        <v>270000</v>
      </c>
      <c r="K23" s="21">
        <f t="shared" si="22"/>
        <v>26</v>
      </c>
      <c r="L23" s="34">
        <f t="shared" si="23"/>
        <v>15</v>
      </c>
      <c r="M23" s="34">
        <f t="shared" si="13"/>
        <v>60000.000000000015</v>
      </c>
      <c r="N23" s="7">
        <f t="shared" si="14"/>
        <v>60000.000000000015</v>
      </c>
      <c r="O23" s="7">
        <f t="shared" si="0"/>
        <v>330000</v>
      </c>
      <c r="P23" s="7">
        <f t="shared" si="15"/>
        <v>5600.0000000000027</v>
      </c>
      <c r="Q23" s="7">
        <f t="shared" si="1"/>
        <v>0</v>
      </c>
      <c r="R23" s="7">
        <f t="shared" si="2"/>
        <v>0</v>
      </c>
      <c r="S23" s="7">
        <f t="shared" si="16"/>
        <v>5600.0000000000027</v>
      </c>
      <c r="T23" s="7">
        <f t="shared" si="17"/>
        <v>62800</v>
      </c>
      <c r="U23" s="7">
        <f t="shared" si="18"/>
        <v>0</v>
      </c>
      <c r="V23" s="7">
        <f t="shared" si="18"/>
        <v>0</v>
      </c>
      <c r="W23" s="7">
        <f t="shared" si="3"/>
        <v>62800</v>
      </c>
      <c r="X23" s="8">
        <f t="shared" si="4"/>
        <v>-5569.2307692307686</v>
      </c>
      <c r="Y23" s="8">
        <f t="shared" si="5"/>
        <v>0</v>
      </c>
      <c r="Z23" s="8">
        <f t="shared" si="6"/>
        <v>0</v>
      </c>
      <c r="AA23" s="27">
        <f t="shared" si="7"/>
        <v>-5569.2307692307686</v>
      </c>
      <c r="AB23" s="7">
        <f t="shared" si="19"/>
        <v>0</v>
      </c>
      <c r="AC23" s="7">
        <f t="shared" si="19"/>
        <v>0</v>
      </c>
      <c r="AD23" s="7">
        <f t="shared" si="19"/>
        <v>0</v>
      </c>
      <c r="AE23" s="7">
        <f t="shared" si="20"/>
        <v>0</v>
      </c>
      <c r="AG23" s="7">
        <f t="shared" si="8"/>
        <v>0</v>
      </c>
      <c r="AI23" s="7">
        <f t="shared" si="9"/>
        <v>0</v>
      </c>
    </row>
    <row r="24" spans="1:35" x14ac:dyDescent="0.25">
      <c r="A24" s="28"/>
      <c r="B24" s="22">
        <v>16</v>
      </c>
      <c r="C24" s="29"/>
      <c r="D24" s="35">
        <f t="shared" si="25"/>
        <v>60000.000000000015</v>
      </c>
      <c r="E24" s="31"/>
      <c r="F24" s="31"/>
      <c r="G24" s="32">
        <f t="shared" si="11"/>
        <v>0</v>
      </c>
      <c r="H24" s="33"/>
      <c r="I24" s="30">
        <f t="shared" si="24"/>
        <v>0</v>
      </c>
      <c r="J24" s="30">
        <f t="shared" si="12"/>
        <v>270000</v>
      </c>
      <c r="K24" s="21">
        <f t="shared" si="22"/>
        <v>26</v>
      </c>
      <c r="L24" s="34">
        <f t="shared" si="23"/>
        <v>16</v>
      </c>
      <c r="M24" s="34">
        <f t="shared" si="13"/>
        <v>60000.000000000015</v>
      </c>
      <c r="N24" s="7">
        <f t="shared" si="14"/>
        <v>60000.000000000015</v>
      </c>
      <c r="O24" s="7">
        <f t="shared" si="0"/>
        <v>330000</v>
      </c>
      <c r="P24" s="7">
        <f t="shared" si="15"/>
        <v>5600.0000000000027</v>
      </c>
      <c r="Q24" s="7">
        <f t="shared" si="1"/>
        <v>0</v>
      </c>
      <c r="R24" s="7">
        <f t="shared" si="2"/>
        <v>0</v>
      </c>
      <c r="S24" s="7">
        <f t="shared" si="16"/>
        <v>5600.0000000000027</v>
      </c>
      <c r="T24" s="7">
        <f t="shared" si="17"/>
        <v>62800</v>
      </c>
      <c r="U24" s="7">
        <f t="shared" si="18"/>
        <v>0</v>
      </c>
      <c r="V24" s="7">
        <f t="shared" si="18"/>
        <v>0</v>
      </c>
      <c r="W24" s="7">
        <f t="shared" si="3"/>
        <v>62800</v>
      </c>
      <c r="X24" s="8">
        <f t="shared" si="4"/>
        <v>-5353.8461538461515</v>
      </c>
      <c r="Y24" s="8">
        <f t="shared" si="5"/>
        <v>0</v>
      </c>
      <c r="Z24" s="8">
        <f t="shared" si="6"/>
        <v>0</v>
      </c>
      <c r="AA24" s="27">
        <f t="shared" si="7"/>
        <v>-5353.8461538461515</v>
      </c>
      <c r="AB24" s="7">
        <f t="shared" si="19"/>
        <v>0</v>
      </c>
      <c r="AC24" s="7">
        <f t="shared" si="19"/>
        <v>0</v>
      </c>
      <c r="AD24" s="7">
        <f t="shared" si="19"/>
        <v>0</v>
      </c>
      <c r="AE24" s="7">
        <f t="shared" si="20"/>
        <v>0</v>
      </c>
      <c r="AG24" s="7">
        <f t="shared" si="8"/>
        <v>0</v>
      </c>
      <c r="AI24" s="7">
        <f t="shared" si="9"/>
        <v>0</v>
      </c>
    </row>
    <row r="25" spans="1:35" x14ac:dyDescent="0.25">
      <c r="A25" s="28"/>
      <c r="B25" s="22">
        <v>17</v>
      </c>
      <c r="C25" s="29"/>
      <c r="D25" s="35">
        <f t="shared" si="25"/>
        <v>60000.000000000015</v>
      </c>
      <c r="E25" s="31"/>
      <c r="F25" s="31"/>
      <c r="G25" s="32">
        <f t="shared" si="11"/>
        <v>0</v>
      </c>
      <c r="H25" s="33"/>
      <c r="I25" s="30">
        <f t="shared" si="24"/>
        <v>0</v>
      </c>
      <c r="J25" s="30">
        <f t="shared" si="12"/>
        <v>270000</v>
      </c>
      <c r="K25" s="21">
        <f t="shared" si="22"/>
        <v>26</v>
      </c>
      <c r="L25" s="34">
        <f t="shared" si="23"/>
        <v>17</v>
      </c>
      <c r="M25" s="34">
        <f t="shared" si="13"/>
        <v>60000.000000000015</v>
      </c>
      <c r="N25" s="7">
        <f t="shared" si="14"/>
        <v>60000.000000000015</v>
      </c>
      <c r="O25" s="7">
        <f t="shared" si="0"/>
        <v>330000</v>
      </c>
      <c r="P25" s="7">
        <f t="shared" si="15"/>
        <v>5600.0000000000027</v>
      </c>
      <c r="Q25" s="7">
        <f t="shared" si="1"/>
        <v>0</v>
      </c>
      <c r="R25" s="7">
        <f t="shared" si="2"/>
        <v>0</v>
      </c>
      <c r="S25" s="7">
        <f t="shared" si="16"/>
        <v>5600.0000000000027</v>
      </c>
      <c r="T25" s="7">
        <f t="shared" si="17"/>
        <v>62800</v>
      </c>
      <c r="U25" s="7">
        <f t="shared" si="18"/>
        <v>0</v>
      </c>
      <c r="V25" s="7">
        <f t="shared" si="18"/>
        <v>0</v>
      </c>
      <c r="W25" s="7">
        <f t="shared" si="3"/>
        <v>62800</v>
      </c>
      <c r="X25" s="8">
        <f t="shared" si="4"/>
        <v>-5138.4615384615417</v>
      </c>
      <c r="Y25" s="8">
        <f t="shared" si="5"/>
        <v>0</v>
      </c>
      <c r="Z25" s="8">
        <f t="shared" si="6"/>
        <v>0</v>
      </c>
      <c r="AA25" s="27">
        <f t="shared" si="7"/>
        <v>-5138.4615384615417</v>
      </c>
      <c r="AB25" s="7">
        <f t="shared" si="19"/>
        <v>0</v>
      </c>
      <c r="AC25" s="7">
        <f t="shared" si="19"/>
        <v>0</v>
      </c>
      <c r="AD25" s="7">
        <f t="shared" si="19"/>
        <v>0</v>
      </c>
      <c r="AE25" s="7">
        <f t="shared" si="20"/>
        <v>0</v>
      </c>
      <c r="AG25" s="7">
        <f t="shared" si="8"/>
        <v>0</v>
      </c>
      <c r="AI25" s="7">
        <f t="shared" si="9"/>
        <v>0</v>
      </c>
    </row>
    <row r="26" spans="1:35" x14ac:dyDescent="0.25">
      <c r="A26" s="28"/>
      <c r="B26" s="22">
        <v>18</v>
      </c>
      <c r="C26" s="29"/>
      <c r="D26" s="35">
        <f t="shared" si="25"/>
        <v>60000.000000000015</v>
      </c>
      <c r="E26" s="31"/>
      <c r="F26" s="31"/>
      <c r="G26" s="32">
        <f t="shared" si="11"/>
        <v>0</v>
      </c>
      <c r="H26" s="33"/>
      <c r="I26" s="30">
        <f t="shared" si="24"/>
        <v>0</v>
      </c>
      <c r="J26" s="30">
        <f t="shared" si="12"/>
        <v>270000</v>
      </c>
      <c r="K26" s="21">
        <f t="shared" si="22"/>
        <v>26</v>
      </c>
      <c r="L26" s="34">
        <f t="shared" si="23"/>
        <v>18</v>
      </c>
      <c r="M26" s="34">
        <f t="shared" si="13"/>
        <v>60000.000000000015</v>
      </c>
      <c r="N26" s="7">
        <f t="shared" si="14"/>
        <v>60000.000000000015</v>
      </c>
      <c r="O26" s="7">
        <f t="shared" si="0"/>
        <v>330000</v>
      </c>
      <c r="P26" s="7">
        <f t="shared" si="15"/>
        <v>5600.0000000000027</v>
      </c>
      <c r="Q26" s="7">
        <f t="shared" si="1"/>
        <v>0</v>
      </c>
      <c r="R26" s="7">
        <f t="shared" si="2"/>
        <v>0</v>
      </c>
      <c r="S26" s="7">
        <f t="shared" si="16"/>
        <v>5600.0000000000027</v>
      </c>
      <c r="T26" s="7">
        <f t="shared" si="17"/>
        <v>62800</v>
      </c>
      <c r="U26" s="7">
        <f t="shared" ref="U26:V34" si="26">+U25+AC25</f>
        <v>0</v>
      </c>
      <c r="V26" s="7">
        <f t="shared" si="26"/>
        <v>0</v>
      </c>
      <c r="W26" s="7">
        <f t="shared" si="3"/>
        <v>62800</v>
      </c>
      <c r="X26" s="8">
        <f t="shared" si="4"/>
        <v>-4923.0769230769247</v>
      </c>
      <c r="Y26" s="8">
        <f t="shared" si="5"/>
        <v>0</v>
      </c>
      <c r="Z26" s="8">
        <f t="shared" si="6"/>
        <v>0</v>
      </c>
      <c r="AA26" s="27">
        <f t="shared" si="7"/>
        <v>-4923.0769230769247</v>
      </c>
      <c r="AB26" s="7">
        <f t="shared" si="19"/>
        <v>0</v>
      </c>
      <c r="AC26" s="7">
        <f t="shared" si="19"/>
        <v>0</v>
      </c>
      <c r="AD26" s="7">
        <f t="shared" si="19"/>
        <v>0</v>
      </c>
      <c r="AE26" s="7">
        <f t="shared" si="20"/>
        <v>0</v>
      </c>
      <c r="AG26" s="7">
        <f t="shared" si="8"/>
        <v>0</v>
      </c>
      <c r="AI26" s="7">
        <f t="shared" si="9"/>
        <v>0</v>
      </c>
    </row>
    <row r="27" spans="1:35" x14ac:dyDescent="0.25">
      <c r="A27" s="28"/>
      <c r="B27" s="22">
        <v>19</v>
      </c>
      <c r="C27" s="29"/>
      <c r="D27" s="35">
        <f t="shared" si="25"/>
        <v>60000.000000000015</v>
      </c>
      <c r="E27" s="31"/>
      <c r="F27" s="31"/>
      <c r="G27" s="32">
        <f t="shared" si="11"/>
        <v>0</v>
      </c>
      <c r="H27" s="33"/>
      <c r="I27" s="30">
        <f t="shared" si="24"/>
        <v>0</v>
      </c>
      <c r="J27" s="30">
        <f t="shared" si="12"/>
        <v>270000</v>
      </c>
      <c r="K27" s="21">
        <f t="shared" si="22"/>
        <v>26</v>
      </c>
      <c r="L27" s="34">
        <f t="shared" si="23"/>
        <v>19</v>
      </c>
      <c r="M27" s="34">
        <f t="shared" si="13"/>
        <v>60000.000000000015</v>
      </c>
      <c r="N27" s="7">
        <f t="shared" si="14"/>
        <v>60000.000000000015</v>
      </c>
      <c r="O27" s="7">
        <f t="shared" si="0"/>
        <v>330000</v>
      </c>
      <c r="P27" s="7">
        <f t="shared" si="15"/>
        <v>5600.0000000000027</v>
      </c>
      <c r="Q27" s="7">
        <f t="shared" si="1"/>
        <v>0</v>
      </c>
      <c r="R27" s="7">
        <f t="shared" si="2"/>
        <v>0</v>
      </c>
      <c r="S27" s="7">
        <f t="shared" si="16"/>
        <v>5600.0000000000027</v>
      </c>
      <c r="T27" s="7">
        <f t="shared" si="17"/>
        <v>62800</v>
      </c>
      <c r="U27" s="7">
        <f t="shared" si="26"/>
        <v>0</v>
      </c>
      <c r="V27" s="7">
        <f t="shared" si="26"/>
        <v>0</v>
      </c>
      <c r="W27" s="7">
        <f t="shared" si="3"/>
        <v>62800</v>
      </c>
      <c r="X27" s="8">
        <f t="shared" si="4"/>
        <v>-4707.6923076923076</v>
      </c>
      <c r="Y27" s="8">
        <f t="shared" si="5"/>
        <v>0</v>
      </c>
      <c r="Z27" s="8">
        <f t="shared" si="6"/>
        <v>0</v>
      </c>
      <c r="AA27" s="27">
        <f t="shared" si="7"/>
        <v>-4707.6923076923076</v>
      </c>
      <c r="AB27" s="7">
        <f t="shared" si="19"/>
        <v>0</v>
      </c>
      <c r="AC27" s="7">
        <f t="shared" si="19"/>
        <v>0</v>
      </c>
      <c r="AD27" s="7">
        <f t="shared" si="19"/>
        <v>0</v>
      </c>
      <c r="AE27" s="7">
        <f t="shared" si="20"/>
        <v>0</v>
      </c>
      <c r="AG27" s="7">
        <f t="shared" si="8"/>
        <v>0</v>
      </c>
      <c r="AI27" s="7">
        <f t="shared" si="9"/>
        <v>0</v>
      </c>
    </row>
    <row r="28" spans="1:35" x14ac:dyDescent="0.25">
      <c r="A28" s="28"/>
      <c r="B28" s="22">
        <v>20</v>
      </c>
      <c r="C28" s="29"/>
      <c r="D28" s="35">
        <f t="shared" si="25"/>
        <v>60000.000000000015</v>
      </c>
      <c r="E28" s="31"/>
      <c r="F28" s="31"/>
      <c r="G28" s="32">
        <f t="shared" si="11"/>
        <v>0</v>
      </c>
      <c r="H28" s="33"/>
      <c r="I28" s="30">
        <f t="shared" si="24"/>
        <v>0</v>
      </c>
      <c r="J28" s="30">
        <f t="shared" si="12"/>
        <v>270000</v>
      </c>
      <c r="K28" s="21">
        <f t="shared" si="22"/>
        <v>26</v>
      </c>
      <c r="L28" s="34">
        <f t="shared" si="23"/>
        <v>20</v>
      </c>
      <c r="M28" s="34">
        <f t="shared" si="13"/>
        <v>60000.000000000015</v>
      </c>
      <c r="N28" s="7">
        <f t="shared" si="14"/>
        <v>60000.000000000015</v>
      </c>
      <c r="O28" s="7">
        <f t="shared" si="0"/>
        <v>330000</v>
      </c>
      <c r="P28" s="7">
        <f t="shared" si="15"/>
        <v>5600.0000000000027</v>
      </c>
      <c r="Q28" s="7">
        <f t="shared" si="1"/>
        <v>0</v>
      </c>
      <c r="R28" s="7">
        <f t="shared" si="2"/>
        <v>0</v>
      </c>
      <c r="S28" s="7">
        <f t="shared" si="16"/>
        <v>5600.0000000000027</v>
      </c>
      <c r="T28" s="7">
        <f t="shared" si="17"/>
        <v>62800</v>
      </c>
      <c r="U28" s="7">
        <f t="shared" si="26"/>
        <v>0</v>
      </c>
      <c r="V28" s="7">
        <f t="shared" si="26"/>
        <v>0</v>
      </c>
      <c r="W28" s="7">
        <f t="shared" si="3"/>
        <v>62800</v>
      </c>
      <c r="X28" s="8">
        <f t="shared" si="4"/>
        <v>-4492.3076923076906</v>
      </c>
      <c r="Y28" s="8">
        <f t="shared" si="5"/>
        <v>0</v>
      </c>
      <c r="Z28" s="8">
        <f t="shared" si="6"/>
        <v>0</v>
      </c>
      <c r="AA28" s="27">
        <f t="shared" si="7"/>
        <v>-4492.3076923076906</v>
      </c>
      <c r="AB28" s="7">
        <f t="shared" si="19"/>
        <v>0</v>
      </c>
      <c r="AC28" s="7">
        <f t="shared" si="19"/>
        <v>0</v>
      </c>
      <c r="AD28" s="7">
        <f t="shared" si="19"/>
        <v>0</v>
      </c>
      <c r="AE28" s="7">
        <f t="shared" si="20"/>
        <v>0</v>
      </c>
      <c r="AG28" s="7">
        <f t="shared" si="8"/>
        <v>0</v>
      </c>
      <c r="AI28" s="7">
        <f t="shared" si="9"/>
        <v>0</v>
      </c>
    </row>
    <row r="29" spans="1:35" x14ac:dyDescent="0.25">
      <c r="A29" s="28"/>
      <c r="B29" s="22">
        <v>21</v>
      </c>
      <c r="C29" s="29"/>
      <c r="D29" s="35">
        <f t="shared" si="25"/>
        <v>60000.000000000015</v>
      </c>
      <c r="E29" s="31"/>
      <c r="F29" s="31"/>
      <c r="G29" s="32">
        <f t="shared" si="11"/>
        <v>0</v>
      </c>
      <c r="H29" s="33"/>
      <c r="I29" s="30">
        <f t="shared" si="24"/>
        <v>0</v>
      </c>
      <c r="J29" s="30">
        <f t="shared" si="12"/>
        <v>270000</v>
      </c>
      <c r="K29" s="21">
        <f t="shared" si="22"/>
        <v>26</v>
      </c>
      <c r="L29" s="34">
        <f t="shared" si="23"/>
        <v>21</v>
      </c>
      <c r="M29" s="34">
        <f t="shared" si="13"/>
        <v>60000.000000000015</v>
      </c>
      <c r="N29" s="7">
        <f t="shared" si="14"/>
        <v>60000.000000000015</v>
      </c>
      <c r="O29" s="7">
        <f t="shared" si="0"/>
        <v>330000</v>
      </c>
      <c r="P29" s="7">
        <f t="shared" si="15"/>
        <v>5600.0000000000027</v>
      </c>
      <c r="Q29" s="7">
        <f t="shared" si="1"/>
        <v>0</v>
      </c>
      <c r="R29" s="7">
        <f t="shared" si="2"/>
        <v>0</v>
      </c>
      <c r="S29" s="7">
        <f t="shared" si="16"/>
        <v>5600.0000000000027</v>
      </c>
      <c r="T29" s="7">
        <f t="shared" si="17"/>
        <v>62800</v>
      </c>
      <c r="U29" s="7">
        <f t="shared" si="26"/>
        <v>0</v>
      </c>
      <c r="V29" s="7">
        <f t="shared" si="26"/>
        <v>0</v>
      </c>
      <c r="W29" s="7">
        <f t="shared" si="3"/>
        <v>62800</v>
      </c>
      <c r="X29" s="8">
        <f t="shared" si="4"/>
        <v>-4276.9230769230808</v>
      </c>
      <c r="Y29" s="8">
        <f t="shared" si="5"/>
        <v>0</v>
      </c>
      <c r="Z29" s="8">
        <f t="shared" si="6"/>
        <v>0</v>
      </c>
      <c r="AA29" s="27">
        <f t="shared" si="7"/>
        <v>-4276.9230769230808</v>
      </c>
      <c r="AB29" s="7">
        <f t="shared" si="19"/>
        <v>0</v>
      </c>
      <c r="AC29" s="7">
        <f t="shared" si="19"/>
        <v>0</v>
      </c>
      <c r="AD29" s="7">
        <f t="shared" si="19"/>
        <v>0</v>
      </c>
      <c r="AE29" s="7">
        <f t="shared" si="20"/>
        <v>0</v>
      </c>
      <c r="AG29" s="7">
        <f t="shared" si="8"/>
        <v>0</v>
      </c>
      <c r="AI29" s="7">
        <f t="shared" si="9"/>
        <v>0</v>
      </c>
    </row>
    <row r="30" spans="1:35" x14ac:dyDescent="0.25">
      <c r="A30" s="28"/>
      <c r="B30" s="22">
        <v>22</v>
      </c>
      <c r="C30" s="29"/>
      <c r="D30" s="35">
        <f t="shared" si="25"/>
        <v>60000.000000000015</v>
      </c>
      <c r="E30" s="31"/>
      <c r="F30" s="31"/>
      <c r="G30" s="32">
        <f t="shared" si="11"/>
        <v>0</v>
      </c>
      <c r="H30" s="33"/>
      <c r="I30" s="30">
        <f t="shared" si="24"/>
        <v>0</v>
      </c>
      <c r="J30" s="30">
        <f t="shared" si="12"/>
        <v>270000</v>
      </c>
      <c r="K30" s="21">
        <f t="shared" si="22"/>
        <v>26</v>
      </c>
      <c r="L30" s="34">
        <f t="shared" si="23"/>
        <v>22</v>
      </c>
      <c r="M30" s="34">
        <f t="shared" si="13"/>
        <v>60000.000000000015</v>
      </c>
      <c r="N30" s="7">
        <f t="shared" si="14"/>
        <v>60000.000000000015</v>
      </c>
      <c r="O30" s="7">
        <f t="shared" si="0"/>
        <v>330000</v>
      </c>
      <c r="P30" s="7">
        <f t="shared" si="15"/>
        <v>5600.0000000000027</v>
      </c>
      <c r="Q30" s="7">
        <f t="shared" si="1"/>
        <v>0</v>
      </c>
      <c r="R30" s="7">
        <f t="shared" si="2"/>
        <v>0</v>
      </c>
      <c r="S30" s="7">
        <f t="shared" si="16"/>
        <v>5600.0000000000027</v>
      </c>
      <c r="T30" s="7">
        <f t="shared" si="17"/>
        <v>62800</v>
      </c>
      <c r="U30" s="7">
        <f t="shared" si="26"/>
        <v>0</v>
      </c>
      <c r="V30" s="7">
        <f t="shared" si="26"/>
        <v>0</v>
      </c>
      <c r="W30" s="7">
        <f t="shared" si="3"/>
        <v>62800</v>
      </c>
      <c r="X30" s="8">
        <f t="shared" si="4"/>
        <v>-4061.5384615384637</v>
      </c>
      <c r="Y30" s="8">
        <f t="shared" si="5"/>
        <v>0</v>
      </c>
      <c r="Z30" s="8">
        <f t="shared" si="6"/>
        <v>0</v>
      </c>
      <c r="AA30" s="27">
        <f t="shared" si="7"/>
        <v>-4061.5384615384637</v>
      </c>
      <c r="AB30" s="7">
        <f t="shared" si="19"/>
        <v>0</v>
      </c>
      <c r="AC30" s="7">
        <f t="shared" si="19"/>
        <v>0</v>
      </c>
      <c r="AD30" s="7">
        <f t="shared" si="19"/>
        <v>0</v>
      </c>
      <c r="AE30" s="7">
        <f t="shared" si="20"/>
        <v>0</v>
      </c>
      <c r="AG30" s="7">
        <f t="shared" si="8"/>
        <v>0</v>
      </c>
      <c r="AI30" s="7">
        <f t="shared" si="9"/>
        <v>0</v>
      </c>
    </row>
    <row r="31" spans="1:35" x14ac:dyDescent="0.25">
      <c r="A31" s="28"/>
      <c r="B31" s="22">
        <v>23</v>
      </c>
      <c r="C31" s="29"/>
      <c r="D31" s="35">
        <f t="shared" si="25"/>
        <v>60000.000000000015</v>
      </c>
      <c r="E31" s="31"/>
      <c r="F31" s="31"/>
      <c r="G31" s="32">
        <f t="shared" si="11"/>
        <v>0</v>
      </c>
      <c r="H31" s="33"/>
      <c r="I31" s="30">
        <f t="shared" si="24"/>
        <v>0</v>
      </c>
      <c r="J31" s="30">
        <f t="shared" si="12"/>
        <v>270000</v>
      </c>
      <c r="K31" s="21">
        <f t="shared" si="22"/>
        <v>26</v>
      </c>
      <c r="L31" s="34">
        <f t="shared" si="23"/>
        <v>23</v>
      </c>
      <c r="M31" s="34">
        <f t="shared" si="13"/>
        <v>60000.000000000015</v>
      </c>
      <c r="N31" s="7">
        <f t="shared" si="14"/>
        <v>60000.000000000015</v>
      </c>
      <c r="O31" s="7">
        <f t="shared" si="0"/>
        <v>330000</v>
      </c>
      <c r="P31" s="7">
        <f t="shared" si="15"/>
        <v>5600.0000000000027</v>
      </c>
      <c r="Q31" s="7">
        <f t="shared" si="1"/>
        <v>0</v>
      </c>
      <c r="R31" s="7">
        <f t="shared" si="2"/>
        <v>0</v>
      </c>
      <c r="S31" s="7">
        <f t="shared" si="16"/>
        <v>5600.0000000000027</v>
      </c>
      <c r="T31" s="7">
        <f t="shared" si="17"/>
        <v>62800</v>
      </c>
      <c r="U31" s="7">
        <f t="shared" si="26"/>
        <v>0</v>
      </c>
      <c r="V31" s="7">
        <f t="shared" si="26"/>
        <v>0</v>
      </c>
      <c r="W31" s="7">
        <f t="shared" si="3"/>
        <v>62800</v>
      </c>
      <c r="X31" s="8">
        <f t="shared" si="4"/>
        <v>-3846.1538461538466</v>
      </c>
      <c r="Y31" s="8">
        <f t="shared" si="5"/>
        <v>0</v>
      </c>
      <c r="Z31" s="8">
        <f t="shared" si="6"/>
        <v>0</v>
      </c>
      <c r="AA31" s="27">
        <f t="shared" si="7"/>
        <v>-3846.1538461538466</v>
      </c>
      <c r="AB31" s="7">
        <f t="shared" si="19"/>
        <v>0</v>
      </c>
      <c r="AC31" s="7">
        <f t="shared" si="19"/>
        <v>0</v>
      </c>
      <c r="AD31" s="7">
        <f t="shared" si="19"/>
        <v>0</v>
      </c>
      <c r="AE31" s="7">
        <f t="shared" si="20"/>
        <v>0</v>
      </c>
      <c r="AG31" s="7">
        <f t="shared" si="8"/>
        <v>0</v>
      </c>
      <c r="AI31" s="7">
        <f t="shared" si="9"/>
        <v>0</v>
      </c>
    </row>
    <row r="32" spans="1:35" x14ac:dyDescent="0.25">
      <c r="A32" s="28"/>
      <c r="B32" s="22">
        <v>24</v>
      </c>
      <c r="C32" s="29"/>
      <c r="D32" s="35">
        <f t="shared" si="25"/>
        <v>60000.000000000015</v>
      </c>
      <c r="E32" s="31"/>
      <c r="F32" s="31"/>
      <c r="G32" s="32">
        <f t="shared" si="11"/>
        <v>0</v>
      </c>
      <c r="H32" s="33"/>
      <c r="I32" s="30">
        <f t="shared" si="24"/>
        <v>0</v>
      </c>
      <c r="J32" s="30">
        <f t="shared" si="12"/>
        <v>270000</v>
      </c>
      <c r="K32" s="21">
        <f t="shared" si="22"/>
        <v>26</v>
      </c>
      <c r="L32" s="34">
        <f t="shared" si="23"/>
        <v>24</v>
      </c>
      <c r="M32" s="34">
        <f t="shared" si="13"/>
        <v>60000.000000000015</v>
      </c>
      <c r="N32" s="7">
        <f t="shared" si="14"/>
        <v>60000.000000000015</v>
      </c>
      <c r="O32" s="7">
        <f t="shared" si="0"/>
        <v>330000</v>
      </c>
      <c r="P32" s="7">
        <f t="shared" si="15"/>
        <v>5600.0000000000027</v>
      </c>
      <c r="Q32" s="7">
        <f t="shared" si="1"/>
        <v>0</v>
      </c>
      <c r="R32" s="7">
        <f t="shared" si="2"/>
        <v>0</v>
      </c>
      <c r="S32" s="7">
        <f t="shared" si="16"/>
        <v>5600.0000000000027</v>
      </c>
      <c r="T32" s="7">
        <f t="shared" si="17"/>
        <v>62800</v>
      </c>
      <c r="U32" s="7">
        <f t="shared" si="26"/>
        <v>0</v>
      </c>
      <c r="V32" s="7">
        <f t="shared" si="26"/>
        <v>0</v>
      </c>
      <c r="W32" s="7">
        <f t="shared" si="3"/>
        <v>62800</v>
      </c>
      <c r="X32" s="8">
        <f t="shared" si="4"/>
        <v>-3630.7692307692296</v>
      </c>
      <c r="Y32" s="8">
        <f t="shared" si="5"/>
        <v>0</v>
      </c>
      <c r="Z32" s="8">
        <f t="shared" si="6"/>
        <v>0</v>
      </c>
      <c r="AA32" s="27">
        <f t="shared" si="7"/>
        <v>-3630.7692307692296</v>
      </c>
      <c r="AB32" s="7">
        <f t="shared" si="19"/>
        <v>0</v>
      </c>
      <c r="AC32" s="7">
        <f t="shared" si="19"/>
        <v>0</v>
      </c>
      <c r="AD32" s="7">
        <f t="shared" si="19"/>
        <v>0</v>
      </c>
      <c r="AE32" s="7">
        <f t="shared" si="20"/>
        <v>0</v>
      </c>
      <c r="AG32" s="7">
        <f t="shared" si="8"/>
        <v>0</v>
      </c>
      <c r="AI32" s="7">
        <f t="shared" si="9"/>
        <v>0</v>
      </c>
    </row>
    <row r="33" spans="1:35" x14ac:dyDescent="0.25">
      <c r="A33" s="28"/>
      <c r="B33" s="22">
        <v>25</v>
      </c>
      <c r="C33" s="29"/>
      <c r="D33" s="35">
        <f t="shared" si="25"/>
        <v>60000.000000000015</v>
      </c>
      <c r="E33" s="31"/>
      <c r="F33" s="31"/>
      <c r="G33" s="32">
        <f t="shared" si="11"/>
        <v>0</v>
      </c>
      <c r="H33" s="33"/>
      <c r="I33" s="30">
        <f t="shared" si="24"/>
        <v>0</v>
      </c>
      <c r="J33" s="30">
        <f t="shared" si="12"/>
        <v>270000</v>
      </c>
      <c r="K33" s="21">
        <f t="shared" si="22"/>
        <v>26</v>
      </c>
      <c r="L33" s="34">
        <f t="shared" si="23"/>
        <v>25</v>
      </c>
      <c r="M33" s="34">
        <f t="shared" si="13"/>
        <v>60000.000000000015</v>
      </c>
      <c r="N33" s="7">
        <f t="shared" si="14"/>
        <v>60000.000000000015</v>
      </c>
      <c r="O33" s="7">
        <f t="shared" si="0"/>
        <v>330000</v>
      </c>
      <c r="P33" s="7">
        <f t="shared" si="15"/>
        <v>5600.0000000000027</v>
      </c>
      <c r="Q33" s="7">
        <f t="shared" si="1"/>
        <v>0</v>
      </c>
      <c r="R33" s="7">
        <f t="shared" si="2"/>
        <v>0</v>
      </c>
      <c r="S33" s="7">
        <f t="shared" si="16"/>
        <v>5600.0000000000027</v>
      </c>
      <c r="T33" s="7">
        <f t="shared" si="17"/>
        <v>62800</v>
      </c>
      <c r="U33" s="7">
        <f t="shared" si="26"/>
        <v>0</v>
      </c>
      <c r="V33" s="7">
        <f t="shared" si="26"/>
        <v>0</v>
      </c>
      <c r="W33" s="7">
        <f t="shared" si="3"/>
        <v>62800</v>
      </c>
      <c r="X33" s="8">
        <f t="shared" si="4"/>
        <v>-3415.3846153846125</v>
      </c>
      <c r="Y33" s="8">
        <f t="shared" si="5"/>
        <v>0</v>
      </c>
      <c r="Z33" s="8">
        <f t="shared" si="6"/>
        <v>0</v>
      </c>
      <c r="AA33" s="27">
        <f t="shared" si="7"/>
        <v>-3415.3846153846125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20"/>
        <v>0</v>
      </c>
      <c r="AG33" s="7">
        <f t="shared" si="8"/>
        <v>0</v>
      </c>
      <c r="AI33" s="7">
        <f t="shared" si="9"/>
        <v>0</v>
      </c>
    </row>
    <row r="34" spans="1:35" x14ac:dyDescent="0.25">
      <c r="A34" s="28"/>
      <c r="B34" s="22">
        <v>26</v>
      </c>
      <c r="C34" s="29"/>
      <c r="D34" s="35">
        <f t="shared" si="25"/>
        <v>60000.000000000015</v>
      </c>
      <c r="E34" s="31"/>
      <c r="F34" s="31"/>
      <c r="G34" s="32">
        <f t="shared" si="11"/>
        <v>0</v>
      </c>
      <c r="H34" s="33"/>
      <c r="I34" s="30">
        <f t="shared" si="24"/>
        <v>0</v>
      </c>
      <c r="J34" s="30">
        <f t="shared" si="12"/>
        <v>270000</v>
      </c>
      <c r="K34" s="21">
        <f t="shared" si="22"/>
        <v>26</v>
      </c>
      <c r="L34" s="34">
        <f t="shared" si="23"/>
        <v>26</v>
      </c>
      <c r="M34" s="34">
        <f t="shared" si="13"/>
        <v>60000.000000000015</v>
      </c>
      <c r="N34" s="7">
        <f t="shared" si="14"/>
        <v>60000.000000000015</v>
      </c>
      <c r="O34" s="7">
        <f t="shared" si="0"/>
        <v>330000</v>
      </c>
      <c r="P34" s="7">
        <f t="shared" si="15"/>
        <v>5600.0000000000027</v>
      </c>
      <c r="Q34" s="7">
        <f t="shared" si="1"/>
        <v>0</v>
      </c>
      <c r="R34" s="7">
        <f t="shared" si="2"/>
        <v>0</v>
      </c>
      <c r="S34" s="7">
        <f t="shared" si="16"/>
        <v>5600.0000000000027</v>
      </c>
      <c r="T34" s="7">
        <f t="shared" si="17"/>
        <v>62800</v>
      </c>
      <c r="U34" s="7">
        <f t="shared" si="26"/>
        <v>0</v>
      </c>
      <c r="V34" s="7">
        <f t="shared" si="26"/>
        <v>0</v>
      </c>
      <c r="W34" s="7">
        <f t="shared" si="3"/>
        <v>62800</v>
      </c>
      <c r="X34" s="8">
        <f t="shared" si="4"/>
        <v>-3200.0000000000027</v>
      </c>
      <c r="Y34" s="8">
        <f t="shared" si="5"/>
        <v>0</v>
      </c>
      <c r="Z34" s="8">
        <f t="shared" si="6"/>
        <v>0</v>
      </c>
      <c r="AA34" s="27">
        <f t="shared" si="7"/>
        <v>-3200.0000000000027</v>
      </c>
      <c r="AB34" s="7">
        <f t="shared" si="19"/>
        <v>0</v>
      </c>
      <c r="AC34" s="7">
        <f t="shared" si="19"/>
        <v>0</v>
      </c>
      <c r="AD34" s="7">
        <f t="shared" si="19"/>
        <v>0</v>
      </c>
      <c r="AE34" s="7">
        <f t="shared" si="20"/>
        <v>0</v>
      </c>
      <c r="AG34" s="7">
        <f t="shared" si="8"/>
        <v>0</v>
      </c>
      <c r="AI34" s="7">
        <f t="shared" si="9"/>
        <v>0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60000.000000000015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270000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62800</v>
      </c>
      <c r="AC36" s="41">
        <f>SUM(AC9:AC35)</f>
        <v>0</v>
      </c>
      <c r="AD36" s="41">
        <f>SUM(AD9:AD34)</f>
        <v>0</v>
      </c>
      <c r="AE36" s="41">
        <f>SUM(AE9:AE35)</f>
        <v>62800</v>
      </c>
      <c r="AG36" s="41">
        <f>SUM(AG9:AG35)</f>
        <v>4799.99</v>
      </c>
      <c r="AI36" s="41">
        <f>SUM(AI9:AI35)</f>
        <v>262400.01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60000.000000000015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270000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330000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62800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62800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59600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3200</v>
      </c>
      <c r="AC46" s="45">
        <f>AC36-AC43</f>
        <v>0</v>
      </c>
      <c r="AD46" s="45">
        <f>AD36-AD43</f>
        <v>0</v>
      </c>
      <c r="AE46" s="45">
        <f>AB46+AC46+AD46</f>
        <v>3200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22" workbookViewId="0">
      <selection activeCell="B41" sqref="B41:AA41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30000/26</f>
        <v>1153.8461538461538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30000</v>
      </c>
      <c r="N9" s="7">
        <f>M9+I9</f>
        <v>30000</v>
      </c>
      <c r="O9" s="7">
        <f t="shared" ref="O9:O34" si="0">I9+M9+J9</f>
        <v>30000</v>
      </c>
      <c r="P9" s="7">
        <f>IF(M9&gt;50000,(M9-50000)*20%+3600,IF(M9&gt;30000,(M9-30000)*18%,0))</f>
        <v>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0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0</v>
      </c>
      <c r="AB9" s="7">
        <f>IF(X9&gt;0,X9,0)</f>
        <v>0</v>
      </c>
      <c r="AC9" s="7">
        <f>IF(Y9&gt;0,Y9,0)</f>
        <v>0</v>
      </c>
      <c r="AD9" s="7">
        <f>IF(Z9&gt;0,Z9,0)</f>
        <v>0</v>
      </c>
      <c r="AE9" s="7">
        <f>AB9+AC9+AD9</f>
        <v>0</v>
      </c>
      <c r="AG9" s="7">
        <f t="shared" ref="AG9:AG34" si="8">ROUND((C9+G9)*8%,2)</f>
        <v>92.31</v>
      </c>
      <c r="AI9" s="7">
        <f t="shared" ref="AI9:AI34" si="9">(C9+G9+H9)-AE9-AG9</f>
        <v>1061.5361538461539</v>
      </c>
    </row>
    <row r="10" spans="1:35" x14ac:dyDescent="0.25">
      <c r="A10" s="28"/>
      <c r="B10" s="22">
        <v>2</v>
      </c>
      <c r="C10" s="29">
        <f t="shared" ref="C10:C21" si="10">30000/26</f>
        <v>1153.8461538461538</v>
      </c>
      <c r="D10" s="30">
        <f>D9+C9</f>
        <v>1153.8461538461538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29999.999999999996</v>
      </c>
      <c r="N10" s="7">
        <f t="shared" ref="N10:N34" si="14">M10+I10</f>
        <v>29999.999999999996</v>
      </c>
      <c r="O10" s="7">
        <f t="shared" si="0"/>
        <v>29999.999999999996</v>
      </c>
      <c r="P10" s="7">
        <f t="shared" ref="P10:P34" si="15">IF(M10&gt;50000,(M10-50000)*20%+3600,IF(M10&gt;30000,(M10-30000)*18%,0))</f>
        <v>0</v>
      </c>
      <c r="Q10" s="7">
        <f t="shared" si="1"/>
        <v>0</v>
      </c>
      <c r="R10" s="7">
        <f t="shared" si="2"/>
        <v>0</v>
      </c>
      <c r="S10" s="7">
        <f t="shared" ref="S10:S34" si="16">P10+Q10+R10</f>
        <v>0</v>
      </c>
      <c r="T10" s="7">
        <f t="shared" ref="T10:T34" si="17">T9+AB9</f>
        <v>0</v>
      </c>
      <c r="U10" s="7">
        <f t="shared" ref="U10:V25" si="18">+U9+AC9</f>
        <v>0</v>
      </c>
      <c r="V10" s="7">
        <f t="shared" si="18"/>
        <v>0</v>
      </c>
      <c r="W10" s="7">
        <f t="shared" si="3"/>
        <v>0</v>
      </c>
      <c r="X10" s="8">
        <f t="shared" si="4"/>
        <v>0</v>
      </c>
      <c r="Y10" s="8">
        <f t="shared" si="5"/>
        <v>0</v>
      </c>
      <c r="Z10" s="8">
        <f t="shared" si="6"/>
        <v>0</v>
      </c>
      <c r="AA10" s="27">
        <f t="shared" si="7"/>
        <v>0</v>
      </c>
      <c r="AB10" s="7">
        <f t="shared" ref="AB10:AD34" si="19">IF(X10&gt;0,X10,0)</f>
        <v>0</v>
      </c>
      <c r="AC10" s="7">
        <f t="shared" si="19"/>
        <v>0</v>
      </c>
      <c r="AD10" s="7">
        <f t="shared" si="19"/>
        <v>0</v>
      </c>
      <c r="AE10" s="7">
        <f t="shared" ref="AE10:AE34" si="20">AB10+AC10+AD10</f>
        <v>0</v>
      </c>
      <c r="AG10" s="7">
        <f t="shared" si="8"/>
        <v>92.31</v>
      </c>
      <c r="AI10" s="7">
        <f t="shared" si="9"/>
        <v>1061.5361538461539</v>
      </c>
    </row>
    <row r="11" spans="1:35" x14ac:dyDescent="0.25">
      <c r="A11" s="28"/>
      <c r="B11" s="22">
        <v>3</v>
      </c>
      <c r="C11" s="29">
        <f t="shared" si="10"/>
        <v>1153.8461538461538</v>
      </c>
      <c r="D11" s="30">
        <f t="shared" ref="D11:D12" si="21">D10+C10</f>
        <v>2307.6923076923076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30000</v>
      </c>
      <c r="N11" s="7">
        <f t="shared" si="14"/>
        <v>30000</v>
      </c>
      <c r="O11" s="7">
        <f t="shared" si="0"/>
        <v>30000</v>
      </c>
      <c r="P11" s="7">
        <f t="shared" si="15"/>
        <v>0</v>
      </c>
      <c r="Q11" s="7">
        <f t="shared" si="1"/>
        <v>0</v>
      </c>
      <c r="R11" s="7">
        <f t="shared" si="2"/>
        <v>0</v>
      </c>
      <c r="S11" s="7">
        <f t="shared" si="16"/>
        <v>0</v>
      </c>
      <c r="T11" s="7">
        <f t="shared" si="17"/>
        <v>0</v>
      </c>
      <c r="U11" s="7">
        <f t="shared" si="18"/>
        <v>0</v>
      </c>
      <c r="V11" s="7">
        <f t="shared" si="18"/>
        <v>0</v>
      </c>
      <c r="W11" s="7">
        <f t="shared" si="3"/>
        <v>0</v>
      </c>
      <c r="X11" s="8">
        <f t="shared" si="4"/>
        <v>0</v>
      </c>
      <c r="Y11" s="8">
        <f t="shared" si="5"/>
        <v>0</v>
      </c>
      <c r="Z11" s="8">
        <f t="shared" si="6"/>
        <v>0</v>
      </c>
      <c r="AA11" s="27">
        <f t="shared" si="7"/>
        <v>0</v>
      </c>
      <c r="AB11" s="7">
        <f t="shared" si="19"/>
        <v>0</v>
      </c>
      <c r="AC11" s="7">
        <f t="shared" si="19"/>
        <v>0</v>
      </c>
      <c r="AD11" s="7">
        <f t="shared" si="19"/>
        <v>0</v>
      </c>
      <c r="AE11" s="7">
        <f t="shared" si="20"/>
        <v>0</v>
      </c>
      <c r="AG11" s="7">
        <f t="shared" si="8"/>
        <v>92.31</v>
      </c>
      <c r="AI11" s="7">
        <f t="shared" si="9"/>
        <v>1061.5361538461539</v>
      </c>
    </row>
    <row r="12" spans="1:35" x14ac:dyDescent="0.25">
      <c r="A12" s="28"/>
      <c r="B12" s="22">
        <v>4</v>
      </c>
      <c r="C12" s="29">
        <f t="shared" si="10"/>
        <v>1153.8461538461538</v>
      </c>
      <c r="D12" s="30">
        <f t="shared" si="21"/>
        <v>3461.5384615384614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30000</v>
      </c>
      <c r="N12" s="7">
        <f t="shared" si="14"/>
        <v>30000</v>
      </c>
      <c r="O12" s="7">
        <f t="shared" si="0"/>
        <v>30000</v>
      </c>
      <c r="P12" s="7">
        <f t="shared" si="15"/>
        <v>0</v>
      </c>
      <c r="Q12" s="7">
        <f t="shared" si="1"/>
        <v>0</v>
      </c>
      <c r="R12" s="7">
        <f t="shared" si="2"/>
        <v>0</v>
      </c>
      <c r="S12" s="7">
        <f t="shared" si="16"/>
        <v>0</v>
      </c>
      <c r="T12" s="7">
        <f t="shared" si="17"/>
        <v>0</v>
      </c>
      <c r="U12" s="7">
        <f t="shared" si="18"/>
        <v>0</v>
      </c>
      <c r="V12" s="7">
        <f t="shared" si="18"/>
        <v>0</v>
      </c>
      <c r="W12" s="7">
        <f t="shared" si="3"/>
        <v>0</v>
      </c>
      <c r="X12" s="8">
        <f t="shared" si="4"/>
        <v>0</v>
      </c>
      <c r="Y12" s="8">
        <f t="shared" si="5"/>
        <v>0</v>
      </c>
      <c r="Z12" s="8">
        <f t="shared" si="6"/>
        <v>0</v>
      </c>
      <c r="AA12" s="27">
        <f t="shared" si="7"/>
        <v>0</v>
      </c>
      <c r="AB12" s="7">
        <f t="shared" si="19"/>
        <v>0</v>
      </c>
      <c r="AC12" s="7">
        <f t="shared" si="19"/>
        <v>0</v>
      </c>
      <c r="AD12" s="7">
        <f t="shared" si="19"/>
        <v>0</v>
      </c>
      <c r="AE12" s="7">
        <f t="shared" si="20"/>
        <v>0</v>
      </c>
      <c r="AG12" s="7">
        <f t="shared" si="8"/>
        <v>92.31</v>
      </c>
      <c r="AI12" s="7">
        <f t="shared" si="9"/>
        <v>1061.5361538461539</v>
      </c>
    </row>
    <row r="13" spans="1:35" x14ac:dyDescent="0.25">
      <c r="A13" s="28"/>
      <c r="B13" s="22">
        <v>5</v>
      </c>
      <c r="C13" s="29">
        <f t="shared" si="10"/>
        <v>1153.8461538461538</v>
      </c>
      <c r="D13" s="35">
        <f>D12+C12</f>
        <v>4615.3846153846152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30000</v>
      </c>
      <c r="N13" s="7">
        <f t="shared" si="14"/>
        <v>30000</v>
      </c>
      <c r="O13" s="7">
        <f t="shared" si="0"/>
        <v>30000</v>
      </c>
      <c r="P13" s="7">
        <f t="shared" si="15"/>
        <v>0</v>
      </c>
      <c r="Q13" s="7">
        <f t="shared" si="1"/>
        <v>0</v>
      </c>
      <c r="R13" s="7">
        <f t="shared" si="2"/>
        <v>0</v>
      </c>
      <c r="S13" s="7">
        <f t="shared" si="16"/>
        <v>0</v>
      </c>
      <c r="T13" s="7">
        <f t="shared" si="17"/>
        <v>0</v>
      </c>
      <c r="U13" s="7">
        <f t="shared" si="18"/>
        <v>0</v>
      </c>
      <c r="V13" s="7">
        <f t="shared" si="18"/>
        <v>0</v>
      </c>
      <c r="W13" s="7">
        <f t="shared" si="3"/>
        <v>0</v>
      </c>
      <c r="X13" s="8">
        <f t="shared" si="4"/>
        <v>0</v>
      </c>
      <c r="Y13" s="8">
        <f t="shared" si="5"/>
        <v>0</v>
      </c>
      <c r="Z13" s="8">
        <f t="shared" si="6"/>
        <v>0</v>
      </c>
      <c r="AA13" s="27">
        <f t="shared" si="7"/>
        <v>0</v>
      </c>
      <c r="AB13" s="7">
        <f t="shared" si="19"/>
        <v>0</v>
      </c>
      <c r="AC13" s="7">
        <f t="shared" si="19"/>
        <v>0</v>
      </c>
      <c r="AD13" s="7">
        <f t="shared" si="19"/>
        <v>0</v>
      </c>
      <c r="AE13" s="7">
        <f t="shared" si="20"/>
        <v>0</v>
      </c>
      <c r="AG13" s="7">
        <f t="shared" si="8"/>
        <v>92.31</v>
      </c>
      <c r="AI13" s="7">
        <f t="shared" si="9"/>
        <v>1061.5361538461539</v>
      </c>
    </row>
    <row r="14" spans="1:35" x14ac:dyDescent="0.25">
      <c r="A14" s="28"/>
      <c r="B14" s="22">
        <v>6</v>
      </c>
      <c r="C14" s="29">
        <f t="shared" si="10"/>
        <v>1153.8461538461538</v>
      </c>
      <c r="D14" s="35">
        <f>D13+C13</f>
        <v>5769.2307692307695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30000</v>
      </c>
      <c r="N14" s="7">
        <f t="shared" si="14"/>
        <v>30000</v>
      </c>
      <c r="O14" s="7">
        <f t="shared" si="0"/>
        <v>30000</v>
      </c>
      <c r="P14" s="7">
        <f t="shared" si="15"/>
        <v>0</v>
      </c>
      <c r="Q14" s="7">
        <f t="shared" si="1"/>
        <v>0</v>
      </c>
      <c r="R14" s="7">
        <f t="shared" si="2"/>
        <v>0</v>
      </c>
      <c r="S14" s="7">
        <f t="shared" si="16"/>
        <v>0</v>
      </c>
      <c r="T14" s="7">
        <f t="shared" si="17"/>
        <v>0</v>
      </c>
      <c r="U14" s="7">
        <f t="shared" si="18"/>
        <v>0</v>
      </c>
      <c r="V14" s="7">
        <f t="shared" si="18"/>
        <v>0</v>
      </c>
      <c r="W14" s="7">
        <f t="shared" si="3"/>
        <v>0</v>
      </c>
      <c r="X14" s="8">
        <f t="shared" si="4"/>
        <v>0</v>
      </c>
      <c r="Y14" s="8">
        <f t="shared" si="5"/>
        <v>0</v>
      </c>
      <c r="Z14" s="8">
        <f t="shared" si="6"/>
        <v>0</v>
      </c>
      <c r="AA14" s="27">
        <f t="shared" si="7"/>
        <v>0</v>
      </c>
      <c r="AB14" s="7">
        <f t="shared" si="19"/>
        <v>0</v>
      </c>
      <c r="AC14" s="7">
        <f t="shared" si="19"/>
        <v>0</v>
      </c>
      <c r="AD14" s="7">
        <f t="shared" si="19"/>
        <v>0</v>
      </c>
      <c r="AE14" s="7">
        <f t="shared" si="20"/>
        <v>0</v>
      </c>
      <c r="AG14" s="7">
        <f t="shared" si="8"/>
        <v>92.31</v>
      </c>
      <c r="AI14" s="7">
        <f t="shared" si="9"/>
        <v>1061.5361538461539</v>
      </c>
    </row>
    <row r="15" spans="1:35" x14ac:dyDescent="0.25">
      <c r="A15" s="28"/>
      <c r="B15" s="22">
        <v>7</v>
      </c>
      <c r="C15" s="29">
        <f t="shared" si="10"/>
        <v>1153.8461538461538</v>
      </c>
      <c r="D15" s="35">
        <f>D14+C14</f>
        <v>6923.0769230769238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30000</v>
      </c>
      <c r="N15" s="7">
        <f t="shared" si="14"/>
        <v>30000</v>
      </c>
      <c r="O15" s="7">
        <f t="shared" si="0"/>
        <v>30000</v>
      </c>
      <c r="P15" s="7">
        <f t="shared" si="15"/>
        <v>0</v>
      </c>
      <c r="Q15" s="7">
        <f t="shared" si="1"/>
        <v>0</v>
      </c>
      <c r="R15" s="7">
        <f t="shared" si="2"/>
        <v>0</v>
      </c>
      <c r="S15" s="7">
        <f t="shared" si="16"/>
        <v>0</v>
      </c>
      <c r="T15" s="7">
        <f t="shared" si="17"/>
        <v>0</v>
      </c>
      <c r="U15" s="7">
        <f t="shared" si="18"/>
        <v>0</v>
      </c>
      <c r="V15" s="7">
        <f t="shared" si="18"/>
        <v>0</v>
      </c>
      <c r="W15" s="7">
        <f t="shared" si="3"/>
        <v>0</v>
      </c>
      <c r="X15" s="8">
        <f t="shared" si="4"/>
        <v>0</v>
      </c>
      <c r="Y15" s="8">
        <f t="shared" si="5"/>
        <v>0</v>
      </c>
      <c r="Z15" s="8">
        <f t="shared" si="6"/>
        <v>0</v>
      </c>
      <c r="AA15" s="27">
        <f t="shared" si="7"/>
        <v>0</v>
      </c>
      <c r="AB15" s="7">
        <f t="shared" si="19"/>
        <v>0</v>
      </c>
      <c r="AC15" s="7">
        <f t="shared" si="19"/>
        <v>0</v>
      </c>
      <c r="AD15" s="7">
        <f t="shared" si="19"/>
        <v>0</v>
      </c>
      <c r="AE15" s="7">
        <f t="shared" si="20"/>
        <v>0</v>
      </c>
      <c r="AG15" s="7">
        <f t="shared" si="8"/>
        <v>92.31</v>
      </c>
      <c r="AI15" s="7">
        <f t="shared" si="9"/>
        <v>1061.5361538461539</v>
      </c>
    </row>
    <row r="16" spans="1:35" x14ac:dyDescent="0.25">
      <c r="A16" s="28"/>
      <c r="B16" s="22">
        <v>8</v>
      </c>
      <c r="C16" s="29">
        <f t="shared" si="10"/>
        <v>1153.8461538461538</v>
      </c>
      <c r="D16" s="35">
        <f>D15+C15</f>
        <v>8076.923076923078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30000</v>
      </c>
      <c r="N16" s="7">
        <f t="shared" si="14"/>
        <v>30000</v>
      </c>
      <c r="O16" s="7">
        <f t="shared" si="0"/>
        <v>30000</v>
      </c>
      <c r="P16" s="7">
        <f t="shared" si="15"/>
        <v>0</v>
      </c>
      <c r="Q16" s="7">
        <f t="shared" si="1"/>
        <v>0</v>
      </c>
      <c r="R16" s="7">
        <f t="shared" si="2"/>
        <v>0</v>
      </c>
      <c r="S16" s="7">
        <f t="shared" si="16"/>
        <v>0</v>
      </c>
      <c r="T16" s="7">
        <f t="shared" si="17"/>
        <v>0</v>
      </c>
      <c r="U16" s="7">
        <f t="shared" si="18"/>
        <v>0</v>
      </c>
      <c r="V16" s="7">
        <f t="shared" si="18"/>
        <v>0</v>
      </c>
      <c r="W16" s="7">
        <f t="shared" si="3"/>
        <v>0</v>
      </c>
      <c r="X16" s="8">
        <f t="shared" si="4"/>
        <v>0</v>
      </c>
      <c r="Y16" s="8">
        <f t="shared" si="5"/>
        <v>0</v>
      </c>
      <c r="Z16" s="8">
        <f t="shared" si="6"/>
        <v>0</v>
      </c>
      <c r="AA16" s="27">
        <f t="shared" si="7"/>
        <v>0</v>
      </c>
      <c r="AB16" s="7">
        <f t="shared" si="19"/>
        <v>0</v>
      </c>
      <c r="AC16" s="7">
        <f t="shared" si="19"/>
        <v>0</v>
      </c>
      <c r="AD16" s="7">
        <f t="shared" si="19"/>
        <v>0</v>
      </c>
      <c r="AE16" s="7">
        <f t="shared" si="20"/>
        <v>0</v>
      </c>
      <c r="AG16" s="7">
        <f t="shared" si="8"/>
        <v>92.31</v>
      </c>
      <c r="AI16" s="7">
        <f t="shared" si="9"/>
        <v>1061.5361538461539</v>
      </c>
    </row>
    <row r="17" spans="1:35" x14ac:dyDescent="0.25">
      <c r="A17" s="28"/>
      <c r="B17" s="22">
        <v>9</v>
      </c>
      <c r="C17" s="29">
        <f t="shared" si="10"/>
        <v>1153.8461538461538</v>
      </c>
      <c r="D17" s="35">
        <f t="shared" ref="D17:D34" si="25">D16+C16</f>
        <v>9230.7692307692323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30000</v>
      </c>
      <c r="N17" s="7">
        <f t="shared" si="14"/>
        <v>30000</v>
      </c>
      <c r="O17" s="7">
        <f t="shared" si="0"/>
        <v>30000</v>
      </c>
      <c r="P17" s="7">
        <f t="shared" si="15"/>
        <v>0</v>
      </c>
      <c r="Q17" s="7">
        <f t="shared" si="1"/>
        <v>0</v>
      </c>
      <c r="R17" s="7">
        <f t="shared" si="2"/>
        <v>0</v>
      </c>
      <c r="S17" s="7">
        <f t="shared" si="16"/>
        <v>0</v>
      </c>
      <c r="T17" s="7">
        <f t="shared" si="17"/>
        <v>0</v>
      </c>
      <c r="U17" s="7">
        <f t="shared" si="18"/>
        <v>0</v>
      </c>
      <c r="V17" s="7">
        <f t="shared" si="18"/>
        <v>0</v>
      </c>
      <c r="W17" s="7">
        <f t="shared" si="3"/>
        <v>0</v>
      </c>
      <c r="X17" s="8">
        <f t="shared" si="4"/>
        <v>0</v>
      </c>
      <c r="Y17" s="8">
        <f t="shared" si="5"/>
        <v>0</v>
      </c>
      <c r="Z17" s="8">
        <f t="shared" si="6"/>
        <v>0</v>
      </c>
      <c r="AA17" s="27">
        <f t="shared" si="7"/>
        <v>0</v>
      </c>
      <c r="AB17" s="7">
        <f t="shared" si="19"/>
        <v>0</v>
      </c>
      <c r="AC17" s="7">
        <f t="shared" si="19"/>
        <v>0</v>
      </c>
      <c r="AD17" s="7">
        <f t="shared" si="19"/>
        <v>0</v>
      </c>
      <c r="AE17" s="7">
        <f t="shared" si="20"/>
        <v>0</v>
      </c>
      <c r="AG17" s="7">
        <f t="shared" si="8"/>
        <v>92.31</v>
      </c>
      <c r="AI17" s="7">
        <f t="shared" si="9"/>
        <v>1061.5361538461539</v>
      </c>
    </row>
    <row r="18" spans="1:35" x14ac:dyDescent="0.25">
      <c r="A18" s="28"/>
      <c r="B18" s="22">
        <v>10</v>
      </c>
      <c r="C18" s="29">
        <f t="shared" si="10"/>
        <v>1153.8461538461538</v>
      </c>
      <c r="D18" s="35">
        <f t="shared" si="25"/>
        <v>10384.615384615387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30000</v>
      </c>
      <c r="N18" s="7">
        <f t="shared" si="14"/>
        <v>30000</v>
      </c>
      <c r="O18" s="7">
        <f t="shared" si="0"/>
        <v>30000</v>
      </c>
      <c r="P18" s="7">
        <f t="shared" si="15"/>
        <v>0</v>
      </c>
      <c r="Q18" s="7">
        <f t="shared" si="1"/>
        <v>0</v>
      </c>
      <c r="R18" s="7">
        <f t="shared" si="2"/>
        <v>0</v>
      </c>
      <c r="S18" s="7">
        <f t="shared" si="16"/>
        <v>0</v>
      </c>
      <c r="T18" s="7">
        <f t="shared" si="17"/>
        <v>0</v>
      </c>
      <c r="U18" s="7">
        <f t="shared" si="18"/>
        <v>0</v>
      </c>
      <c r="V18" s="7">
        <f t="shared" si="18"/>
        <v>0</v>
      </c>
      <c r="W18" s="7">
        <f t="shared" si="3"/>
        <v>0</v>
      </c>
      <c r="X18" s="8">
        <f t="shared" si="4"/>
        <v>0</v>
      </c>
      <c r="Y18" s="8">
        <f t="shared" si="5"/>
        <v>0</v>
      </c>
      <c r="Z18" s="8">
        <f t="shared" si="6"/>
        <v>0</v>
      </c>
      <c r="AA18" s="27">
        <f t="shared" si="7"/>
        <v>0</v>
      </c>
      <c r="AB18" s="7">
        <f t="shared" si="19"/>
        <v>0</v>
      </c>
      <c r="AC18" s="7">
        <f t="shared" si="19"/>
        <v>0</v>
      </c>
      <c r="AD18" s="7">
        <f t="shared" si="19"/>
        <v>0</v>
      </c>
      <c r="AE18" s="7">
        <f t="shared" si="20"/>
        <v>0</v>
      </c>
      <c r="AG18" s="7">
        <f t="shared" si="8"/>
        <v>92.31</v>
      </c>
      <c r="AI18" s="7">
        <f t="shared" si="9"/>
        <v>1061.5361538461539</v>
      </c>
    </row>
    <row r="19" spans="1:35" s="21" customFormat="1" x14ac:dyDescent="0.25">
      <c r="A19" s="28"/>
      <c r="B19" s="22">
        <v>11</v>
      </c>
      <c r="C19" s="29">
        <f t="shared" si="10"/>
        <v>1153.8461538461538</v>
      </c>
      <c r="D19" s="35">
        <f t="shared" si="25"/>
        <v>11538.461538461541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30000</v>
      </c>
      <c r="N19" s="34">
        <f t="shared" si="14"/>
        <v>30000</v>
      </c>
      <c r="O19" s="7">
        <f t="shared" si="0"/>
        <v>30000</v>
      </c>
      <c r="P19" s="7">
        <f t="shared" si="15"/>
        <v>0</v>
      </c>
      <c r="Q19" s="7">
        <f t="shared" si="1"/>
        <v>0</v>
      </c>
      <c r="R19" s="7">
        <f t="shared" si="2"/>
        <v>0</v>
      </c>
      <c r="S19" s="7">
        <f t="shared" si="16"/>
        <v>0</v>
      </c>
      <c r="T19" s="34">
        <f t="shared" si="17"/>
        <v>0</v>
      </c>
      <c r="U19" s="34">
        <f t="shared" si="18"/>
        <v>0</v>
      </c>
      <c r="V19" s="7">
        <f t="shared" si="18"/>
        <v>0</v>
      </c>
      <c r="W19" s="34">
        <f t="shared" si="3"/>
        <v>0</v>
      </c>
      <c r="X19" s="8">
        <f t="shared" si="4"/>
        <v>0</v>
      </c>
      <c r="Y19" s="36">
        <f t="shared" si="5"/>
        <v>0</v>
      </c>
      <c r="Z19" s="8">
        <f t="shared" si="6"/>
        <v>0</v>
      </c>
      <c r="AA19" s="27">
        <f t="shared" si="7"/>
        <v>0</v>
      </c>
      <c r="AB19" s="34">
        <f t="shared" si="19"/>
        <v>0</v>
      </c>
      <c r="AC19" s="34">
        <f t="shared" si="19"/>
        <v>0</v>
      </c>
      <c r="AD19" s="7">
        <f t="shared" si="19"/>
        <v>0</v>
      </c>
      <c r="AE19" s="7">
        <f t="shared" si="20"/>
        <v>0</v>
      </c>
      <c r="AG19" s="34">
        <f t="shared" si="8"/>
        <v>92.31</v>
      </c>
      <c r="AH19" s="34"/>
      <c r="AI19" s="7">
        <f t="shared" si="9"/>
        <v>1061.5361538461539</v>
      </c>
    </row>
    <row r="20" spans="1:35" x14ac:dyDescent="0.25">
      <c r="A20" s="28"/>
      <c r="B20" s="22">
        <v>12</v>
      </c>
      <c r="C20" s="29">
        <f t="shared" si="10"/>
        <v>1153.8461538461538</v>
      </c>
      <c r="D20" s="35">
        <f t="shared" si="25"/>
        <v>12692.307692307695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30000.000000000004</v>
      </c>
      <c r="N20" s="7">
        <f t="shared" si="14"/>
        <v>30000.000000000004</v>
      </c>
      <c r="O20" s="7">
        <f t="shared" si="0"/>
        <v>30000.000000000004</v>
      </c>
      <c r="P20" s="7">
        <f t="shared" si="15"/>
        <v>0</v>
      </c>
      <c r="Q20" s="7">
        <f t="shared" si="1"/>
        <v>0</v>
      </c>
      <c r="R20" s="7">
        <f t="shared" si="2"/>
        <v>0</v>
      </c>
      <c r="S20" s="7">
        <f t="shared" si="16"/>
        <v>0</v>
      </c>
      <c r="T20" s="7">
        <f t="shared" si="17"/>
        <v>0</v>
      </c>
      <c r="U20" s="7">
        <f t="shared" si="18"/>
        <v>0</v>
      </c>
      <c r="V20" s="7">
        <f t="shared" si="18"/>
        <v>0</v>
      </c>
      <c r="W20" s="7">
        <f t="shared" si="3"/>
        <v>0</v>
      </c>
      <c r="X20" s="8">
        <f t="shared" si="4"/>
        <v>0</v>
      </c>
      <c r="Y20" s="8">
        <f t="shared" si="5"/>
        <v>0</v>
      </c>
      <c r="Z20" s="8">
        <f t="shared" si="6"/>
        <v>0</v>
      </c>
      <c r="AA20" s="27">
        <f t="shared" si="7"/>
        <v>0</v>
      </c>
      <c r="AB20" s="7">
        <f t="shared" si="19"/>
        <v>0</v>
      </c>
      <c r="AC20" s="7">
        <f t="shared" si="19"/>
        <v>0</v>
      </c>
      <c r="AD20" s="7">
        <f t="shared" si="19"/>
        <v>0</v>
      </c>
      <c r="AE20" s="7">
        <f t="shared" si="20"/>
        <v>0</v>
      </c>
      <c r="AG20" s="7">
        <f t="shared" si="8"/>
        <v>92.31</v>
      </c>
      <c r="AI20" s="7">
        <f t="shared" si="9"/>
        <v>1061.5361538461539</v>
      </c>
    </row>
    <row r="21" spans="1:35" x14ac:dyDescent="0.25">
      <c r="A21" s="28"/>
      <c r="B21" s="22">
        <v>13</v>
      </c>
      <c r="C21" s="29">
        <f t="shared" si="10"/>
        <v>1153.8461538461538</v>
      </c>
      <c r="D21" s="35">
        <f t="shared" si="25"/>
        <v>13846.153846153849</v>
      </c>
      <c r="E21" s="31"/>
      <c r="F21" s="31">
        <v>90000</v>
      </c>
      <c r="G21" s="32">
        <f t="shared" si="11"/>
        <v>90000</v>
      </c>
      <c r="H21" s="33"/>
      <c r="I21" s="30">
        <f t="shared" si="24"/>
        <v>90000</v>
      </c>
      <c r="J21" s="30">
        <f t="shared" si="12"/>
        <v>0</v>
      </c>
      <c r="K21" s="21">
        <f t="shared" si="22"/>
        <v>26</v>
      </c>
      <c r="L21" s="34">
        <f t="shared" si="23"/>
        <v>13</v>
      </c>
      <c r="M21" s="34">
        <f t="shared" si="13"/>
        <v>30000</v>
      </c>
      <c r="N21" s="7">
        <f t="shared" si="14"/>
        <v>120000</v>
      </c>
      <c r="O21" s="7">
        <f t="shared" si="0"/>
        <v>120000</v>
      </c>
      <c r="P21" s="7">
        <f t="shared" si="15"/>
        <v>0</v>
      </c>
      <c r="Q21" s="7">
        <f t="shared" si="1"/>
        <v>0</v>
      </c>
      <c r="R21" s="7">
        <f t="shared" si="2"/>
        <v>0</v>
      </c>
      <c r="S21" s="7">
        <f t="shared" si="16"/>
        <v>0</v>
      </c>
      <c r="T21" s="7">
        <f t="shared" si="17"/>
        <v>0</v>
      </c>
      <c r="U21" s="7">
        <f t="shared" si="18"/>
        <v>0</v>
      </c>
      <c r="V21" s="7">
        <f t="shared" si="18"/>
        <v>0</v>
      </c>
      <c r="W21" s="7">
        <f t="shared" si="3"/>
        <v>0</v>
      </c>
      <c r="X21" s="8">
        <f t="shared" si="4"/>
        <v>17600</v>
      </c>
      <c r="Y21" s="8">
        <f t="shared" si="5"/>
        <v>0</v>
      </c>
      <c r="Z21" s="8">
        <f t="shared" si="6"/>
        <v>0</v>
      </c>
      <c r="AA21" s="27">
        <f t="shared" si="7"/>
        <v>17600</v>
      </c>
      <c r="AB21" s="7">
        <f t="shared" si="19"/>
        <v>17600</v>
      </c>
      <c r="AC21" s="7">
        <f t="shared" si="19"/>
        <v>0</v>
      </c>
      <c r="AD21" s="7">
        <f t="shared" si="19"/>
        <v>0</v>
      </c>
      <c r="AE21" s="7">
        <f t="shared" si="20"/>
        <v>17600</v>
      </c>
      <c r="AG21" s="7">
        <f t="shared" si="8"/>
        <v>7292.31</v>
      </c>
      <c r="AI21" s="7">
        <f t="shared" si="9"/>
        <v>66261.536153846158</v>
      </c>
    </row>
    <row r="22" spans="1:35" x14ac:dyDescent="0.25">
      <c r="A22" s="28"/>
      <c r="B22" s="22">
        <v>14</v>
      </c>
      <c r="C22" s="29"/>
      <c r="D22" s="35">
        <f t="shared" si="25"/>
        <v>15000.000000000004</v>
      </c>
      <c r="E22" s="33"/>
      <c r="F22" s="31"/>
      <c r="G22" s="32">
        <f t="shared" si="11"/>
        <v>0</v>
      </c>
      <c r="H22" s="33"/>
      <c r="I22" s="30">
        <f t="shared" si="24"/>
        <v>90000</v>
      </c>
      <c r="J22" s="30">
        <f t="shared" si="12"/>
        <v>0</v>
      </c>
      <c r="K22" s="21">
        <f t="shared" si="22"/>
        <v>26</v>
      </c>
      <c r="L22" s="34">
        <f t="shared" si="23"/>
        <v>14</v>
      </c>
      <c r="M22" s="34">
        <f t="shared" si="13"/>
        <v>15000.000000000004</v>
      </c>
      <c r="N22" s="7">
        <f t="shared" si="14"/>
        <v>105000</v>
      </c>
      <c r="O22" s="7">
        <f t="shared" si="0"/>
        <v>105000</v>
      </c>
      <c r="P22" s="7">
        <f t="shared" si="15"/>
        <v>0</v>
      </c>
      <c r="Q22" s="7">
        <f t="shared" si="1"/>
        <v>0</v>
      </c>
      <c r="R22" s="7">
        <f t="shared" si="2"/>
        <v>0</v>
      </c>
      <c r="S22" s="7">
        <f t="shared" si="16"/>
        <v>0</v>
      </c>
      <c r="T22" s="7">
        <f t="shared" si="17"/>
        <v>17600</v>
      </c>
      <c r="U22" s="7">
        <f t="shared" si="18"/>
        <v>0</v>
      </c>
      <c r="V22" s="7">
        <f t="shared" si="18"/>
        <v>0</v>
      </c>
      <c r="W22" s="7">
        <f t="shared" si="3"/>
        <v>17600</v>
      </c>
      <c r="X22" s="8">
        <f t="shared" si="4"/>
        <v>-3000</v>
      </c>
      <c r="Y22" s="8">
        <f t="shared" si="5"/>
        <v>0</v>
      </c>
      <c r="Z22" s="8">
        <f t="shared" si="6"/>
        <v>0</v>
      </c>
      <c r="AA22" s="27">
        <f t="shared" si="7"/>
        <v>-3000</v>
      </c>
      <c r="AB22" s="7">
        <f t="shared" si="19"/>
        <v>0</v>
      </c>
      <c r="AC22" s="7">
        <f t="shared" si="19"/>
        <v>0</v>
      </c>
      <c r="AD22" s="7">
        <f t="shared" si="19"/>
        <v>0</v>
      </c>
      <c r="AE22" s="7">
        <f t="shared" si="20"/>
        <v>0</v>
      </c>
      <c r="AG22" s="7">
        <f t="shared" si="8"/>
        <v>0</v>
      </c>
      <c r="AI22" s="7">
        <f t="shared" si="9"/>
        <v>0</v>
      </c>
    </row>
    <row r="23" spans="1:35" x14ac:dyDescent="0.25">
      <c r="A23" s="28"/>
      <c r="B23" s="22">
        <v>15</v>
      </c>
      <c r="C23" s="29"/>
      <c r="D23" s="35">
        <f t="shared" si="25"/>
        <v>15000.000000000004</v>
      </c>
      <c r="E23" s="31"/>
      <c r="F23" s="31"/>
      <c r="G23" s="32">
        <f t="shared" si="11"/>
        <v>0</v>
      </c>
      <c r="H23" s="33"/>
      <c r="I23" s="30">
        <f t="shared" si="24"/>
        <v>90000</v>
      </c>
      <c r="J23" s="30">
        <f t="shared" si="12"/>
        <v>0</v>
      </c>
      <c r="K23" s="21">
        <f t="shared" si="22"/>
        <v>26</v>
      </c>
      <c r="L23" s="34">
        <f t="shared" si="23"/>
        <v>15</v>
      </c>
      <c r="M23" s="34">
        <f t="shared" si="13"/>
        <v>15000.000000000004</v>
      </c>
      <c r="N23" s="7">
        <f t="shared" si="14"/>
        <v>105000</v>
      </c>
      <c r="O23" s="7">
        <f t="shared" si="0"/>
        <v>105000</v>
      </c>
      <c r="P23" s="7">
        <f t="shared" si="15"/>
        <v>0</v>
      </c>
      <c r="Q23" s="7">
        <f t="shared" si="1"/>
        <v>0</v>
      </c>
      <c r="R23" s="7">
        <f t="shared" si="2"/>
        <v>0</v>
      </c>
      <c r="S23" s="7">
        <f t="shared" si="16"/>
        <v>0</v>
      </c>
      <c r="T23" s="7">
        <f t="shared" si="17"/>
        <v>17600</v>
      </c>
      <c r="U23" s="7">
        <f t="shared" si="18"/>
        <v>0</v>
      </c>
      <c r="V23" s="7">
        <f t="shared" si="18"/>
        <v>0</v>
      </c>
      <c r="W23" s="7">
        <f t="shared" si="3"/>
        <v>17600</v>
      </c>
      <c r="X23" s="8">
        <f t="shared" si="4"/>
        <v>-3000</v>
      </c>
      <c r="Y23" s="8">
        <f t="shared" si="5"/>
        <v>0</v>
      </c>
      <c r="Z23" s="8">
        <f t="shared" si="6"/>
        <v>0</v>
      </c>
      <c r="AA23" s="27">
        <f t="shared" si="7"/>
        <v>-3000</v>
      </c>
      <c r="AB23" s="7">
        <f t="shared" si="19"/>
        <v>0</v>
      </c>
      <c r="AC23" s="7">
        <f t="shared" si="19"/>
        <v>0</v>
      </c>
      <c r="AD23" s="7">
        <f t="shared" si="19"/>
        <v>0</v>
      </c>
      <c r="AE23" s="7">
        <f t="shared" si="20"/>
        <v>0</v>
      </c>
      <c r="AG23" s="7">
        <f t="shared" si="8"/>
        <v>0</v>
      </c>
      <c r="AI23" s="7">
        <f t="shared" si="9"/>
        <v>0</v>
      </c>
    </row>
    <row r="24" spans="1:35" x14ac:dyDescent="0.25">
      <c r="A24" s="28"/>
      <c r="B24" s="22">
        <v>16</v>
      </c>
      <c r="C24" s="29"/>
      <c r="D24" s="35">
        <f t="shared" si="25"/>
        <v>15000.000000000004</v>
      </c>
      <c r="E24" s="31"/>
      <c r="F24" s="31"/>
      <c r="G24" s="32">
        <f t="shared" si="11"/>
        <v>0</v>
      </c>
      <c r="H24" s="33"/>
      <c r="I24" s="30">
        <f t="shared" si="24"/>
        <v>90000</v>
      </c>
      <c r="J24" s="30">
        <f t="shared" si="12"/>
        <v>0</v>
      </c>
      <c r="K24" s="21">
        <f t="shared" si="22"/>
        <v>26</v>
      </c>
      <c r="L24" s="34">
        <f t="shared" si="23"/>
        <v>16</v>
      </c>
      <c r="M24" s="34">
        <f t="shared" si="13"/>
        <v>15000.000000000004</v>
      </c>
      <c r="N24" s="7">
        <f t="shared" si="14"/>
        <v>105000</v>
      </c>
      <c r="O24" s="7">
        <f t="shared" si="0"/>
        <v>105000</v>
      </c>
      <c r="P24" s="7">
        <f t="shared" si="15"/>
        <v>0</v>
      </c>
      <c r="Q24" s="7">
        <f t="shared" si="1"/>
        <v>0</v>
      </c>
      <c r="R24" s="7">
        <f t="shared" si="2"/>
        <v>0</v>
      </c>
      <c r="S24" s="7">
        <f t="shared" si="16"/>
        <v>0</v>
      </c>
      <c r="T24" s="7">
        <f t="shared" si="17"/>
        <v>17600</v>
      </c>
      <c r="U24" s="7">
        <f t="shared" si="18"/>
        <v>0</v>
      </c>
      <c r="V24" s="7">
        <f t="shared" si="18"/>
        <v>0</v>
      </c>
      <c r="W24" s="7">
        <f t="shared" si="3"/>
        <v>17600</v>
      </c>
      <c r="X24" s="8">
        <f t="shared" si="4"/>
        <v>-3000</v>
      </c>
      <c r="Y24" s="8">
        <f t="shared" si="5"/>
        <v>0</v>
      </c>
      <c r="Z24" s="8">
        <f t="shared" si="6"/>
        <v>0</v>
      </c>
      <c r="AA24" s="27">
        <f t="shared" si="7"/>
        <v>-3000</v>
      </c>
      <c r="AB24" s="7">
        <f t="shared" si="19"/>
        <v>0</v>
      </c>
      <c r="AC24" s="7">
        <f t="shared" si="19"/>
        <v>0</v>
      </c>
      <c r="AD24" s="7">
        <f t="shared" si="19"/>
        <v>0</v>
      </c>
      <c r="AE24" s="7">
        <f t="shared" si="20"/>
        <v>0</v>
      </c>
      <c r="AG24" s="7">
        <f t="shared" si="8"/>
        <v>0</v>
      </c>
      <c r="AI24" s="7">
        <f t="shared" si="9"/>
        <v>0</v>
      </c>
    </row>
    <row r="25" spans="1:35" x14ac:dyDescent="0.25">
      <c r="A25" s="28"/>
      <c r="B25" s="22">
        <v>17</v>
      </c>
      <c r="C25" s="29"/>
      <c r="D25" s="35">
        <f t="shared" si="25"/>
        <v>15000.000000000004</v>
      </c>
      <c r="E25" s="31"/>
      <c r="F25" s="31"/>
      <c r="G25" s="32">
        <f t="shared" si="11"/>
        <v>0</v>
      </c>
      <c r="H25" s="33"/>
      <c r="I25" s="30">
        <f t="shared" si="24"/>
        <v>90000</v>
      </c>
      <c r="J25" s="30">
        <f t="shared" si="12"/>
        <v>0</v>
      </c>
      <c r="K25" s="21">
        <f t="shared" si="22"/>
        <v>26</v>
      </c>
      <c r="L25" s="34">
        <f t="shared" si="23"/>
        <v>17</v>
      </c>
      <c r="M25" s="34">
        <f t="shared" si="13"/>
        <v>15000.000000000004</v>
      </c>
      <c r="N25" s="7">
        <f t="shared" si="14"/>
        <v>105000</v>
      </c>
      <c r="O25" s="7">
        <f t="shared" si="0"/>
        <v>105000</v>
      </c>
      <c r="P25" s="7">
        <f t="shared" si="15"/>
        <v>0</v>
      </c>
      <c r="Q25" s="7">
        <f t="shared" si="1"/>
        <v>0</v>
      </c>
      <c r="R25" s="7">
        <f t="shared" si="2"/>
        <v>0</v>
      </c>
      <c r="S25" s="7">
        <f t="shared" si="16"/>
        <v>0</v>
      </c>
      <c r="T25" s="7">
        <f t="shared" si="17"/>
        <v>17600</v>
      </c>
      <c r="U25" s="7">
        <f t="shared" si="18"/>
        <v>0</v>
      </c>
      <c r="V25" s="7">
        <f t="shared" si="18"/>
        <v>0</v>
      </c>
      <c r="W25" s="7">
        <f t="shared" si="3"/>
        <v>17600</v>
      </c>
      <c r="X25" s="8">
        <f t="shared" si="4"/>
        <v>-3000</v>
      </c>
      <c r="Y25" s="8">
        <f t="shared" si="5"/>
        <v>0</v>
      </c>
      <c r="Z25" s="8">
        <f t="shared" si="6"/>
        <v>0</v>
      </c>
      <c r="AA25" s="27">
        <f t="shared" si="7"/>
        <v>-3000</v>
      </c>
      <c r="AB25" s="7">
        <f t="shared" si="19"/>
        <v>0</v>
      </c>
      <c r="AC25" s="7">
        <f t="shared" si="19"/>
        <v>0</v>
      </c>
      <c r="AD25" s="7">
        <f t="shared" si="19"/>
        <v>0</v>
      </c>
      <c r="AE25" s="7">
        <f t="shared" si="20"/>
        <v>0</v>
      </c>
      <c r="AG25" s="7">
        <f t="shared" si="8"/>
        <v>0</v>
      </c>
      <c r="AI25" s="7">
        <f t="shared" si="9"/>
        <v>0</v>
      </c>
    </row>
    <row r="26" spans="1:35" x14ac:dyDescent="0.25">
      <c r="A26" s="28"/>
      <c r="B26" s="22">
        <v>18</v>
      </c>
      <c r="C26" s="29"/>
      <c r="D26" s="35">
        <f t="shared" si="25"/>
        <v>15000.000000000004</v>
      </c>
      <c r="E26" s="31"/>
      <c r="F26" s="31"/>
      <c r="G26" s="32">
        <f t="shared" si="11"/>
        <v>0</v>
      </c>
      <c r="H26" s="33"/>
      <c r="I26" s="30">
        <f t="shared" si="24"/>
        <v>90000</v>
      </c>
      <c r="J26" s="30">
        <f t="shared" si="12"/>
        <v>0</v>
      </c>
      <c r="K26" s="21">
        <f t="shared" si="22"/>
        <v>26</v>
      </c>
      <c r="L26" s="34">
        <f t="shared" si="23"/>
        <v>18</v>
      </c>
      <c r="M26" s="34">
        <f t="shared" si="13"/>
        <v>15000.000000000004</v>
      </c>
      <c r="N26" s="7">
        <f t="shared" si="14"/>
        <v>105000</v>
      </c>
      <c r="O26" s="7">
        <f t="shared" si="0"/>
        <v>105000</v>
      </c>
      <c r="P26" s="7">
        <f t="shared" si="15"/>
        <v>0</v>
      </c>
      <c r="Q26" s="7">
        <f t="shared" si="1"/>
        <v>0</v>
      </c>
      <c r="R26" s="7">
        <f t="shared" si="2"/>
        <v>0</v>
      </c>
      <c r="S26" s="7">
        <f t="shared" si="16"/>
        <v>0</v>
      </c>
      <c r="T26" s="7">
        <f t="shared" si="17"/>
        <v>17600</v>
      </c>
      <c r="U26" s="7">
        <f t="shared" ref="U26:V34" si="26">+U25+AC25</f>
        <v>0</v>
      </c>
      <c r="V26" s="7">
        <f t="shared" si="26"/>
        <v>0</v>
      </c>
      <c r="W26" s="7">
        <f t="shared" si="3"/>
        <v>17600</v>
      </c>
      <c r="X26" s="8">
        <f t="shared" si="4"/>
        <v>-3000</v>
      </c>
      <c r="Y26" s="8">
        <f t="shared" si="5"/>
        <v>0</v>
      </c>
      <c r="Z26" s="8">
        <f t="shared" si="6"/>
        <v>0</v>
      </c>
      <c r="AA26" s="27">
        <f t="shared" si="7"/>
        <v>-3000</v>
      </c>
      <c r="AB26" s="7">
        <f t="shared" si="19"/>
        <v>0</v>
      </c>
      <c r="AC26" s="7">
        <f t="shared" si="19"/>
        <v>0</v>
      </c>
      <c r="AD26" s="7">
        <f t="shared" si="19"/>
        <v>0</v>
      </c>
      <c r="AE26" s="7">
        <f t="shared" si="20"/>
        <v>0</v>
      </c>
      <c r="AG26" s="7">
        <f t="shared" si="8"/>
        <v>0</v>
      </c>
      <c r="AI26" s="7">
        <f t="shared" si="9"/>
        <v>0</v>
      </c>
    </row>
    <row r="27" spans="1:35" x14ac:dyDescent="0.25">
      <c r="A27" s="28"/>
      <c r="B27" s="22">
        <v>19</v>
      </c>
      <c r="C27" s="29"/>
      <c r="D27" s="35">
        <f t="shared" si="25"/>
        <v>15000.000000000004</v>
      </c>
      <c r="E27" s="31"/>
      <c r="F27" s="31"/>
      <c r="G27" s="32">
        <f t="shared" si="11"/>
        <v>0</v>
      </c>
      <c r="H27" s="33"/>
      <c r="I27" s="30">
        <f t="shared" si="24"/>
        <v>90000</v>
      </c>
      <c r="J27" s="30">
        <f t="shared" si="12"/>
        <v>0</v>
      </c>
      <c r="K27" s="21">
        <f t="shared" si="22"/>
        <v>26</v>
      </c>
      <c r="L27" s="34">
        <f t="shared" si="23"/>
        <v>19</v>
      </c>
      <c r="M27" s="34">
        <f t="shared" si="13"/>
        <v>15000.000000000004</v>
      </c>
      <c r="N27" s="7">
        <f t="shared" si="14"/>
        <v>105000</v>
      </c>
      <c r="O27" s="7">
        <f t="shared" si="0"/>
        <v>105000</v>
      </c>
      <c r="P27" s="7">
        <f t="shared" si="15"/>
        <v>0</v>
      </c>
      <c r="Q27" s="7">
        <f t="shared" si="1"/>
        <v>0</v>
      </c>
      <c r="R27" s="7">
        <f t="shared" si="2"/>
        <v>0</v>
      </c>
      <c r="S27" s="7">
        <f t="shared" si="16"/>
        <v>0</v>
      </c>
      <c r="T27" s="7">
        <f t="shared" si="17"/>
        <v>17600</v>
      </c>
      <c r="U27" s="7">
        <f t="shared" si="26"/>
        <v>0</v>
      </c>
      <c r="V27" s="7">
        <f t="shared" si="26"/>
        <v>0</v>
      </c>
      <c r="W27" s="7">
        <f t="shared" si="3"/>
        <v>17600</v>
      </c>
      <c r="X27" s="8">
        <f t="shared" si="4"/>
        <v>-3000</v>
      </c>
      <c r="Y27" s="8">
        <f t="shared" si="5"/>
        <v>0</v>
      </c>
      <c r="Z27" s="8">
        <f t="shared" si="6"/>
        <v>0</v>
      </c>
      <c r="AA27" s="27">
        <f t="shared" si="7"/>
        <v>-3000</v>
      </c>
      <c r="AB27" s="7">
        <f t="shared" si="19"/>
        <v>0</v>
      </c>
      <c r="AC27" s="7">
        <f t="shared" si="19"/>
        <v>0</v>
      </c>
      <c r="AD27" s="7">
        <f t="shared" si="19"/>
        <v>0</v>
      </c>
      <c r="AE27" s="7">
        <f t="shared" si="20"/>
        <v>0</v>
      </c>
      <c r="AG27" s="7">
        <f t="shared" si="8"/>
        <v>0</v>
      </c>
      <c r="AI27" s="7">
        <f t="shared" si="9"/>
        <v>0</v>
      </c>
    </row>
    <row r="28" spans="1:35" x14ac:dyDescent="0.25">
      <c r="A28" s="28"/>
      <c r="B28" s="22">
        <v>20</v>
      </c>
      <c r="C28" s="29"/>
      <c r="D28" s="35">
        <f t="shared" si="25"/>
        <v>15000.000000000004</v>
      </c>
      <c r="E28" s="31"/>
      <c r="F28" s="31"/>
      <c r="G28" s="32">
        <f t="shared" si="11"/>
        <v>0</v>
      </c>
      <c r="H28" s="33"/>
      <c r="I28" s="30">
        <f t="shared" si="24"/>
        <v>90000</v>
      </c>
      <c r="J28" s="30">
        <f t="shared" si="12"/>
        <v>0</v>
      </c>
      <c r="K28" s="21">
        <f t="shared" si="22"/>
        <v>26</v>
      </c>
      <c r="L28" s="34">
        <f t="shared" si="23"/>
        <v>20</v>
      </c>
      <c r="M28" s="34">
        <f t="shared" si="13"/>
        <v>15000.000000000004</v>
      </c>
      <c r="N28" s="7">
        <f t="shared" si="14"/>
        <v>105000</v>
      </c>
      <c r="O28" s="7">
        <f t="shared" si="0"/>
        <v>105000</v>
      </c>
      <c r="P28" s="7">
        <f t="shared" si="15"/>
        <v>0</v>
      </c>
      <c r="Q28" s="7">
        <f t="shared" si="1"/>
        <v>0</v>
      </c>
      <c r="R28" s="7">
        <f t="shared" si="2"/>
        <v>0</v>
      </c>
      <c r="S28" s="7">
        <f t="shared" si="16"/>
        <v>0</v>
      </c>
      <c r="T28" s="7">
        <f t="shared" si="17"/>
        <v>17600</v>
      </c>
      <c r="U28" s="7">
        <f t="shared" si="26"/>
        <v>0</v>
      </c>
      <c r="V28" s="7">
        <f t="shared" si="26"/>
        <v>0</v>
      </c>
      <c r="W28" s="7">
        <f t="shared" si="3"/>
        <v>17600</v>
      </c>
      <c r="X28" s="8">
        <f t="shared" si="4"/>
        <v>-3000</v>
      </c>
      <c r="Y28" s="8">
        <f t="shared" si="5"/>
        <v>0</v>
      </c>
      <c r="Z28" s="8">
        <f t="shared" si="6"/>
        <v>0</v>
      </c>
      <c r="AA28" s="27">
        <f t="shared" si="7"/>
        <v>-3000</v>
      </c>
      <c r="AB28" s="7">
        <f t="shared" si="19"/>
        <v>0</v>
      </c>
      <c r="AC28" s="7">
        <f t="shared" si="19"/>
        <v>0</v>
      </c>
      <c r="AD28" s="7">
        <f t="shared" si="19"/>
        <v>0</v>
      </c>
      <c r="AE28" s="7">
        <f t="shared" si="20"/>
        <v>0</v>
      </c>
      <c r="AG28" s="7">
        <f t="shared" si="8"/>
        <v>0</v>
      </c>
      <c r="AI28" s="7">
        <f t="shared" si="9"/>
        <v>0</v>
      </c>
    </row>
    <row r="29" spans="1:35" x14ac:dyDescent="0.25">
      <c r="A29" s="28"/>
      <c r="B29" s="22">
        <v>21</v>
      </c>
      <c r="C29" s="29"/>
      <c r="D29" s="35">
        <f t="shared" si="25"/>
        <v>15000.000000000004</v>
      </c>
      <c r="E29" s="31"/>
      <c r="F29" s="31"/>
      <c r="G29" s="32">
        <f t="shared" si="11"/>
        <v>0</v>
      </c>
      <c r="H29" s="33"/>
      <c r="I29" s="30">
        <f t="shared" si="24"/>
        <v>90000</v>
      </c>
      <c r="J29" s="30">
        <f t="shared" si="12"/>
        <v>0</v>
      </c>
      <c r="K29" s="21">
        <f t="shared" si="22"/>
        <v>26</v>
      </c>
      <c r="L29" s="34">
        <f t="shared" si="23"/>
        <v>21</v>
      </c>
      <c r="M29" s="34">
        <f t="shared" si="13"/>
        <v>15000.000000000004</v>
      </c>
      <c r="N29" s="7">
        <f t="shared" si="14"/>
        <v>105000</v>
      </c>
      <c r="O29" s="7">
        <f t="shared" si="0"/>
        <v>105000</v>
      </c>
      <c r="P29" s="7">
        <f t="shared" si="15"/>
        <v>0</v>
      </c>
      <c r="Q29" s="7">
        <f t="shared" si="1"/>
        <v>0</v>
      </c>
      <c r="R29" s="7">
        <f t="shared" si="2"/>
        <v>0</v>
      </c>
      <c r="S29" s="7">
        <f t="shared" si="16"/>
        <v>0</v>
      </c>
      <c r="T29" s="7">
        <f t="shared" si="17"/>
        <v>17600</v>
      </c>
      <c r="U29" s="7">
        <f t="shared" si="26"/>
        <v>0</v>
      </c>
      <c r="V29" s="7">
        <f t="shared" si="26"/>
        <v>0</v>
      </c>
      <c r="W29" s="7">
        <f t="shared" si="3"/>
        <v>17600</v>
      </c>
      <c r="X29" s="8">
        <f t="shared" si="4"/>
        <v>-3000</v>
      </c>
      <c r="Y29" s="8">
        <f t="shared" si="5"/>
        <v>0</v>
      </c>
      <c r="Z29" s="8">
        <f t="shared" si="6"/>
        <v>0</v>
      </c>
      <c r="AA29" s="27">
        <f t="shared" si="7"/>
        <v>-3000</v>
      </c>
      <c r="AB29" s="7">
        <f t="shared" si="19"/>
        <v>0</v>
      </c>
      <c r="AC29" s="7">
        <f t="shared" si="19"/>
        <v>0</v>
      </c>
      <c r="AD29" s="7">
        <f t="shared" si="19"/>
        <v>0</v>
      </c>
      <c r="AE29" s="7">
        <f t="shared" si="20"/>
        <v>0</v>
      </c>
      <c r="AG29" s="7">
        <f t="shared" si="8"/>
        <v>0</v>
      </c>
      <c r="AI29" s="7">
        <f t="shared" si="9"/>
        <v>0</v>
      </c>
    </row>
    <row r="30" spans="1:35" x14ac:dyDescent="0.25">
      <c r="A30" s="28"/>
      <c r="B30" s="22">
        <v>22</v>
      </c>
      <c r="C30" s="29"/>
      <c r="D30" s="35">
        <f t="shared" si="25"/>
        <v>15000.000000000004</v>
      </c>
      <c r="E30" s="31"/>
      <c r="F30" s="31"/>
      <c r="G30" s="32">
        <f t="shared" si="11"/>
        <v>0</v>
      </c>
      <c r="H30" s="33"/>
      <c r="I30" s="30">
        <f t="shared" si="24"/>
        <v>90000</v>
      </c>
      <c r="J30" s="30">
        <f t="shared" si="12"/>
        <v>0</v>
      </c>
      <c r="K30" s="21">
        <f t="shared" si="22"/>
        <v>26</v>
      </c>
      <c r="L30" s="34">
        <f t="shared" si="23"/>
        <v>22</v>
      </c>
      <c r="M30" s="34">
        <f t="shared" si="13"/>
        <v>15000.000000000004</v>
      </c>
      <c r="N30" s="7">
        <f t="shared" si="14"/>
        <v>105000</v>
      </c>
      <c r="O30" s="7">
        <f t="shared" si="0"/>
        <v>105000</v>
      </c>
      <c r="P30" s="7">
        <f t="shared" si="15"/>
        <v>0</v>
      </c>
      <c r="Q30" s="7">
        <f t="shared" si="1"/>
        <v>0</v>
      </c>
      <c r="R30" s="7">
        <f t="shared" si="2"/>
        <v>0</v>
      </c>
      <c r="S30" s="7">
        <f t="shared" si="16"/>
        <v>0</v>
      </c>
      <c r="T30" s="7">
        <f t="shared" si="17"/>
        <v>17600</v>
      </c>
      <c r="U30" s="7">
        <f t="shared" si="26"/>
        <v>0</v>
      </c>
      <c r="V30" s="7">
        <f t="shared" si="26"/>
        <v>0</v>
      </c>
      <c r="W30" s="7">
        <f t="shared" si="3"/>
        <v>17600</v>
      </c>
      <c r="X30" s="8">
        <f t="shared" si="4"/>
        <v>-3000</v>
      </c>
      <c r="Y30" s="8">
        <f t="shared" si="5"/>
        <v>0</v>
      </c>
      <c r="Z30" s="8">
        <f t="shared" si="6"/>
        <v>0</v>
      </c>
      <c r="AA30" s="27">
        <f t="shared" si="7"/>
        <v>-3000</v>
      </c>
      <c r="AB30" s="7">
        <f t="shared" si="19"/>
        <v>0</v>
      </c>
      <c r="AC30" s="7">
        <f t="shared" si="19"/>
        <v>0</v>
      </c>
      <c r="AD30" s="7">
        <f t="shared" si="19"/>
        <v>0</v>
      </c>
      <c r="AE30" s="7">
        <f t="shared" si="20"/>
        <v>0</v>
      </c>
      <c r="AG30" s="7">
        <f t="shared" si="8"/>
        <v>0</v>
      </c>
      <c r="AI30" s="7">
        <f t="shared" si="9"/>
        <v>0</v>
      </c>
    </row>
    <row r="31" spans="1:35" x14ac:dyDescent="0.25">
      <c r="A31" s="28"/>
      <c r="B31" s="22">
        <v>23</v>
      </c>
      <c r="C31" s="29"/>
      <c r="D31" s="35">
        <f t="shared" si="25"/>
        <v>15000.000000000004</v>
      </c>
      <c r="E31" s="31"/>
      <c r="F31" s="31"/>
      <c r="G31" s="32">
        <f t="shared" si="11"/>
        <v>0</v>
      </c>
      <c r="H31" s="33"/>
      <c r="I31" s="30">
        <f t="shared" si="24"/>
        <v>90000</v>
      </c>
      <c r="J31" s="30">
        <f t="shared" si="12"/>
        <v>0</v>
      </c>
      <c r="K31" s="21">
        <f t="shared" si="22"/>
        <v>26</v>
      </c>
      <c r="L31" s="34">
        <f t="shared" si="23"/>
        <v>23</v>
      </c>
      <c r="M31" s="34">
        <f t="shared" si="13"/>
        <v>15000.000000000004</v>
      </c>
      <c r="N31" s="7">
        <f t="shared" si="14"/>
        <v>105000</v>
      </c>
      <c r="O31" s="7">
        <f t="shared" si="0"/>
        <v>105000</v>
      </c>
      <c r="P31" s="7">
        <f t="shared" si="15"/>
        <v>0</v>
      </c>
      <c r="Q31" s="7">
        <f t="shared" si="1"/>
        <v>0</v>
      </c>
      <c r="R31" s="7">
        <f t="shared" si="2"/>
        <v>0</v>
      </c>
      <c r="S31" s="7">
        <f t="shared" si="16"/>
        <v>0</v>
      </c>
      <c r="T31" s="7">
        <f t="shared" si="17"/>
        <v>17600</v>
      </c>
      <c r="U31" s="7">
        <f t="shared" si="26"/>
        <v>0</v>
      </c>
      <c r="V31" s="7">
        <f t="shared" si="26"/>
        <v>0</v>
      </c>
      <c r="W31" s="7">
        <f t="shared" si="3"/>
        <v>17600</v>
      </c>
      <c r="X31" s="8">
        <f t="shared" si="4"/>
        <v>-3000</v>
      </c>
      <c r="Y31" s="8">
        <f t="shared" si="5"/>
        <v>0</v>
      </c>
      <c r="Z31" s="8">
        <f t="shared" si="6"/>
        <v>0</v>
      </c>
      <c r="AA31" s="27">
        <f t="shared" si="7"/>
        <v>-3000</v>
      </c>
      <c r="AB31" s="7">
        <f t="shared" si="19"/>
        <v>0</v>
      </c>
      <c r="AC31" s="7">
        <f t="shared" si="19"/>
        <v>0</v>
      </c>
      <c r="AD31" s="7">
        <f t="shared" si="19"/>
        <v>0</v>
      </c>
      <c r="AE31" s="7">
        <f t="shared" si="20"/>
        <v>0</v>
      </c>
      <c r="AG31" s="7">
        <f t="shared" si="8"/>
        <v>0</v>
      </c>
      <c r="AI31" s="7">
        <f t="shared" si="9"/>
        <v>0</v>
      </c>
    </row>
    <row r="32" spans="1:35" x14ac:dyDescent="0.25">
      <c r="A32" s="28"/>
      <c r="B32" s="22">
        <v>24</v>
      </c>
      <c r="C32" s="29"/>
      <c r="D32" s="35">
        <f t="shared" si="25"/>
        <v>15000.000000000004</v>
      </c>
      <c r="E32" s="31"/>
      <c r="F32" s="31"/>
      <c r="G32" s="32">
        <f t="shared" si="11"/>
        <v>0</v>
      </c>
      <c r="H32" s="33"/>
      <c r="I32" s="30">
        <f t="shared" si="24"/>
        <v>90000</v>
      </c>
      <c r="J32" s="30">
        <f t="shared" si="12"/>
        <v>0</v>
      </c>
      <c r="K32" s="21">
        <f t="shared" si="22"/>
        <v>26</v>
      </c>
      <c r="L32" s="34">
        <f t="shared" si="23"/>
        <v>24</v>
      </c>
      <c r="M32" s="34">
        <f t="shared" si="13"/>
        <v>15000.000000000004</v>
      </c>
      <c r="N32" s="7">
        <f t="shared" si="14"/>
        <v>105000</v>
      </c>
      <c r="O32" s="7">
        <f t="shared" si="0"/>
        <v>105000</v>
      </c>
      <c r="P32" s="7">
        <f t="shared" si="15"/>
        <v>0</v>
      </c>
      <c r="Q32" s="7">
        <f t="shared" si="1"/>
        <v>0</v>
      </c>
      <c r="R32" s="7">
        <f t="shared" si="2"/>
        <v>0</v>
      </c>
      <c r="S32" s="7">
        <f t="shared" si="16"/>
        <v>0</v>
      </c>
      <c r="T32" s="7">
        <f t="shared" si="17"/>
        <v>17600</v>
      </c>
      <c r="U32" s="7">
        <f t="shared" si="26"/>
        <v>0</v>
      </c>
      <c r="V32" s="7">
        <f t="shared" si="26"/>
        <v>0</v>
      </c>
      <c r="W32" s="7">
        <f t="shared" si="3"/>
        <v>17600</v>
      </c>
      <c r="X32" s="8">
        <f t="shared" si="4"/>
        <v>-3000</v>
      </c>
      <c r="Y32" s="8">
        <f t="shared" si="5"/>
        <v>0</v>
      </c>
      <c r="Z32" s="8">
        <f t="shared" si="6"/>
        <v>0</v>
      </c>
      <c r="AA32" s="27">
        <f t="shared" si="7"/>
        <v>-3000</v>
      </c>
      <c r="AB32" s="7">
        <f t="shared" si="19"/>
        <v>0</v>
      </c>
      <c r="AC32" s="7">
        <f t="shared" si="19"/>
        <v>0</v>
      </c>
      <c r="AD32" s="7">
        <f t="shared" si="19"/>
        <v>0</v>
      </c>
      <c r="AE32" s="7">
        <f t="shared" si="20"/>
        <v>0</v>
      </c>
      <c r="AG32" s="7">
        <f t="shared" si="8"/>
        <v>0</v>
      </c>
      <c r="AI32" s="7">
        <f t="shared" si="9"/>
        <v>0</v>
      </c>
    </row>
    <row r="33" spans="1:35" x14ac:dyDescent="0.25">
      <c r="A33" s="28"/>
      <c r="B33" s="22">
        <v>25</v>
      </c>
      <c r="C33" s="29"/>
      <c r="D33" s="35">
        <f t="shared" si="25"/>
        <v>15000.000000000004</v>
      </c>
      <c r="E33" s="31"/>
      <c r="F33" s="31"/>
      <c r="G33" s="32">
        <f t="shared" si="11"/>
        <v>0</v>
      </c>
      <c r="H33" s="33"/>
      <c r="I33" s="30">
        <f t="shared" si="24"/>
        <v>90000</v>
      </c>
      <c r="J33" s="30">
        <f t="shared" si="12"/>
        <v>0</v>
      </c>
      <c r="K33" s="21">
        <f t="shared" si="22"/>
        <v>26</v>
      </c>
      <c r="L33" s="34">
        <f t="shared" si="23"/>
        <v>25</v>
      </c>
      <c r="M33" s="34">
        <f t="shared" si="13"/>
        <v>15000.000000000004</v>
      </c>
      <c r="N33" s="7">
        <f t="shared" si="14"/>
        <v>105000</v>
      </c>
      <c r="O33" s="7">
        <f t="shared" si="0"/>
        <v>105000</v>
      </c>
      <c r="P33" s="7">
        <f t="shared" si="15"/>
        <v>0</v>
      </c>
      <c r="Q33" s="7">
        <f t="shared" si="1"/>
        <v>0</v>
      </c>
      <c r="R33" s="7">
        <f t="shared" si="2"/>
        <v>0</v>
      </c>
      <c r="S33" s="7">
        <f t="shared" si="16"/>
        <v>0</v>
      </c>
      <c r="T33" s="7">
        <f t="shared" si="17"/>
        <v>17600</v>
      </c>
      <c r="U33" s="7">
        <f t="shared" si="26"/>
        <v>0</v>
      </c>
      <c r="V33" s="7">
        <f t="shared" si="26"/>
        <v>0</v>
      </c>
      <c r="W33" s="7">
        <f t="shared" si="3"/>
        <v>17600</v>
      </c>
      <c r="X33" s="8">
        <f t="shared" si="4"/>
        <v>-3000</v>
      </c>
      <c r="Y33" s="8">
        <f t="shared" si="5"/>
        <v>0</v>
      </c>
      <c r="Z33" s="8">
        <f t="shared" si="6"/>
        <v>0</v>
      </c>
      <c r="AA33" s="27">
        <f t="shared" si="7"/>
        <v>-3000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20"/>
        <v>0</v>
      </c>
      <c r="AG33" s="7">
        <f t="shared" si="8"/>
        <v>0</v>
      </c>
      <c r="AI33" s="7">
        <f t="shared" si="9"/>
        <v>0</v>
      </c>
    </row>
    <row r="34" spans="1:35" x14ac:dyDescent="0.25">
      <c r="A34" s="28"/>
      <c r="B34" s="22">
        <v>26</v>
      </c>
      <c r="C34" s="29"/>
      <c r="D34" s="35">
        <f t="shared" si="25"/>
        <v>15000.000000000004</v>
      </c>
      <c r="E34" s="31"/>
      <c r="F34" s="31"/>
      <c r="G34" s="32">
        <f t="shared" si="11"/>
        <v>0</v>
      </c>
      <c r="H34" s="33"/>
      <c r="I34" s="30">
        <f t="shared" si="24"/>
        <v>90000</v>
      </c>
      <c r="J34" s="30">
        <f t="shared" si="12"/>
        <v>0</v>
      </c>
      <c r="K34" s="21">
        <f t="shared" si="22"/>
        <v>26</v>
      </c>
      <c r="L34" s="34">
        <f t="shared" si="23"/>
        <v>26</v>
      </c>
      <c r="M34" s="34">
        <f t="shared" si="13"/>
        <v>15000.000000000004</v>
      </c>
      <c r="N34" s="7">
        <f t="shared" si="14"/>
        <v>105000</v>
      </c>
      <c r="O34" s="7">
        <f t="shared" si="0"/>
        <v>105000</v>
      </c>
      <c r="P34" s="7">
        <f t="shared" si="15"/>
        <v>0</v>
      </c>
      <c r="Q34" s="7">
        <f t="shared" si="1"/>
        <v>0</v>
      </c>
      <c r="R34" s="7">
        <f t="shared" si="2"/>
        <v>0</v>
      </c>
      <c r="S34" s="7">
        <f t="shared" si="16"/>
        <v>0</v>
      </c>
      <c r="T34" s="7">
        <f t="shared" si="17"/>
        <v>17600</v>
      </c>
      <c r="U34" s="7">
        <f t="shared" si="26"/>
        <v>0</v>
      </c>
      <c r="V34" s="7">
        <f t="shared" si="26"/>
        <v>0</v>
      </c>
      <c r="W34" s="7">
        <f t="shared" si="3"/>
        <v>17600</v>
      </c>
      <c r="X34" s="8">
        <f t="shared" si="4"/>
        <v>-3000</v>
      </c>
      <c r="Y34" s="8">
        <f t="shared" si="5"/>
        <v>0</v>
      </c>
      <c r="Z34" s="8">
        <f t="shared" si="6"/>
        <v>0</v>
      </c>
      <c r="AA34" s="27">
        <f t="shared" si="7"/>
        <v>-3000</v>
      </c>
      <c r="AB34" s="7">
        <f t="shared" si="19"/>
        <v>0</v>
      </c>
      <c r="AC34" s="7">
        <f t="shared" si="19"/>
        <v>0</v>
      </c>
      <c r="AD34" s="7">
        <f t="shared" si="19"/>
        <v>0</v>
      </c>
      <c r="AE34" s="7">
        <f t="shared" si="20"/>
        <v>0</v>
      </c>
      <c r="AG34" s="7">
        <f t="shared" si="8"/>
        <v>0</v>
      </c>
      <c r="AI34" s="7">
        <f t="shared" si="9"/>
        <v>0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15000.000000000004</v>
      </c>
      <c r="D36" s="10"/>
      <c r="E36" s="38">
        <f>SUM(E9:E34)</f>
        <v>0</v>
      </c>
      <c r="F36" s="38">
        <f>SUM(F9:F34)</f>
        <v>90000</v>
      </c>
      <c r="G36" s="39">
        <f>SUM(G9:G35)</f>
        <v>90000</v>
      </c>
      <c r="H36" s="39">
        <f>SUM(H9:H34)</f>
        <v>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17600</v>
      </c>
      <c r="AC36" s="41">
        <f>SUM(AC9:AC35)</f>
        <v>0</v>
      </c>
      <c r="AD36" s="41">
        <f>SUM(AD9:AD34)</f>
        <v>0</v>
      </c>
      <c r="AE36" s="41">
        <f>SUM(AE9:AE35)</f>
        <v>17600</v>
      </c>
      <c r="AG36" s="41">
        <f>SUM(AG9:AG35)</f>
        <v>8400.0300000000007</v>
      </c>
      <c r="AI36" s="41">
        <f>SUM(AI9:AI35)</f>
        <v>78999.97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105000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105000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17600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17600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14600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3000</v>
      </c>
      <c r="AC46" s="45">
        <f>AC36-AC43</f>
        <v>0</v>
      </c>
      <c r="AD46" s="45">
        <f>AD36-AD43</f>
        <v>0</v>
      </c>
      <c r="AE46" s="45">
        <f>AB46+AC46+AD46</f>
        <v>3000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topLeftCell="A15" workbookViewId="0">
      <selection activeCell="K13" sqref="K13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35000/26</f>
        <v>1346.1538461538462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35000</v>
      </c>
      <c r="N9" s="7">
        <f>M9+I9</f>
        <v>35000</v>
      </c>
      <c r="O9" s="7">
        <f t="shared" ref="O9:O34" si="0">I9+M9+J9</f>
        <v>35000</v>
      </c>
      <c r="P9" s="7">
        <f>IF(M9&gt;50000,(M9-50000)*20%+3600,IF(M9&gt;30000,(M9-30000)*18%,0))</f>
        <v>900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0</v>
      </c>
      <c r="R9" s="7">
        <f t="shared" ref="R9:R34" si="2">IF(N9&gt;270000,(N9-270000)*10%,0)</f>
        <v>0</v>
      </c>
      <c r="S9" s="7">
        <f>P9+Q9+R9</f>
        <v>900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34.615384615384642</v>
      </c>
      <c r="Y9" s="8">
        <f t="shared" ref="Y9:Y34" si="5">(Q9/K9*L9)-U9</f>
        <v>0</v>
      </c>
      <c r="Z9" s="8">
        <f t="shared" ref="Z9:Z34" si="6">(R9/K9*L9)-V9</f>
        <v>0</v>
      </c>
      <c r="AA9" s="27">
        <f t="shared" ref="AA9:AA34" si="7">X9+Y9+Z9</f>
        <v>34.615384615384642</v>
      </c>
      <c r="AB9" s="7">
        <f>IF(X9&gt;0,X9,0)</f>
        <v>34.615384615384642</v>
      </c>
      <c r="AC9" s="7">
        <f>IF(Y9&gt;0,Y9,0)</f>
        <v>0</v>
      </c>
      <c r="AD9" s="7">
        <f>IF(Z9&gt;0,Z9,0)</f>
        <v>0</v>
      </c>
      <c r="AE9" s="7">
        <f>AB9+AC9+AD9</f>
        <v>34.615384615384642</v>
      </c>
      <c r="AG9" s="7">
        <f t="shared" ref="AG9:AG34" si="8">ROUND((C9+G9)*8%,2)</f>
        <v>107.69</v>
      </c>
      <c r="AI9" s="7">
        <f t="shared" ref="AI9:AI34" si="9">(C9+G9+H9)-AE9-AG9</f>
        <v>1203.8484615384614</v>
      </c>
    </row>
    <row r="10" spans="1:35" x14ac:dyDescent="0.25">
      <c r="A10" s="28"/>
      <c r="B10" s="22">
        <v>2</v>
      </c>
      <c r="C10" s="29">
        <f t="shared" ref="C10:C26" si="10">35000/26</f>
        <v>1346.1538461538462</v>
      </c>
      <c r="D10" s="30">
        <f>D9+C9</f>
        <v>1346.1538461538462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35000</v>
      </c>
      <c r="N10" s="7">
        <f t="shared" ref="N10:N34" si="14">M10+I10</f>
        <v>35000</v>
      </c>
      <c r="O10" s="7">
        <f t="shared" si="0"/>
        <v>35000</v>
      </c>
      <c r="P10" s="7">
        <f t="shared" ref="P10:P34" si="15">IF(M10&gt;50000,(M10-50000)*20%+3600,IF(M10&gt;30000,(M10-30000)*18%,0))</f>
        <v>900</v>
      </c>
      <c r="Q10" s="7">
        <f t="shared" si="1"/>
        <v>0</v>
      </c>
      <c r="R10" s="7">
        <f t="shared" si="2"/>
        <v>0</v>
      </c>
      <c r="S10" s="7">
        <f t="shared" ref="S10:S34" si="16">P10+Q10+R10</f>
        <v>900</v>
      </c>
      <c r="T10" s="7">
        <f t="shared" ref="T10:T34" si="17">T9+AB9</f>
        <v>34.615384615384642</v>
      </c>
      <c r="U10" s="7">
        <f t="shared" ref="U10:V25" si="18">+U9+AC9</f>
        <v>0</v>
      </c>
      <c r="V10" s="7">
        <f t="shared" si="18"/>
        <v>0</v>
      </c>
      <c r="W10" s="7">
        <f t="shared" si="3"/>
        <v>34.615384615384642</v>
      </c>
      <c r="X10" s="8">
        <f t="shared" si="4"/>
        <v>34.615384615384528</v>
      </c>
      <c r="Y10" s="8">
        <f t="shared" si="5"/>
        <v>0</v>
      </c>
      <c r="Z10" s="8">
        <f t="shared" si="6"/>
        <v>0</v>
      </c>
      <c r="AA10" s="27">
        <f t="shared" si="7"/>
        <v>34.615384615384528</v>
      </c>
      <c r="AB10" s="7">
        <f t="shared" ref="AB10:AD34" si="19">IF(X10&gt;0,X10,0)</f>
        <v>34.615384615384528</v>
      </c>
      <c r="AC10" s="7">
        <f t="shared" si="19"/>
        <v>0</v>
      </c>
      <c r="AD10" s="7">
        <f t="shared" si="19"/>
        <v>0</v>
      </c>
      <c r="AE10" s="7">
        <f t="shared" ref="AE10:AE34" si="20">AB10+AC10+AD10</f>
        <v>34.615384615384528</v>
      </c>
      <c r="AG10" s="7">
        <f t="shared" si="8"/>
        <v>107.69</v>
      </c>
      <c r="AI10" s="7">
        <f t="shared" si="9"/>
        <v>1203.8484615384616</v>
      </c>
    </row>
    <row r="11" spans="1:35" x14ac:dyDescent="0.25">
      <c r="A11" s="28"/>
      <c r="B11" s="22">
        <v>3</v>
      </c>
      <c r="C11" s="29">
        <f t="shared" si="10"/>
        <v>1346.1538461538462</v>
      </c>
      <c r="D11" s="30">
        <f t="shared" ref="D11:D12" si="21">D10+C10</f>
        <v>2692.3076923076924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35000</v>
      </c>
      <c r="N11" s="7">
        <f t="shared" si="14"/>
        <v>35000</v>
      </c>
      <c r="O11" s="7">
        <f t="shared" si="0"/>
        <v>35000</v>
      </c>
      <c r="P11" s="7">
        <f t="shared" si="15"/>
        <v>900</v>
      </c>
      <c r="Q11" s="7">
        <f t="shared" si="1"/>
        <v>0</v>
      </c>
      <c r="R11" s="7">
        <f t="shared" si="2"/>
        <v>0</v>
      </c>
      <c r="S11" s="7">
        <f t="shared" si="16"/>
        <v>900</v>
      </c>
      <c r="T11" s="7">
        <f t="shared" si="17"/>
        <v>69.23076923076917</v>
      </c>
      <c r="U11" s="7">
        <f t="shared" si="18"/>
        <v>0</v>
      </c>
      <c r="V11" s="7">
        <f t="shared" si="18"/>
        <v>0</v>
      </c>
      <c r="W11" s="7">
        <f t="shared" si="3"/>
        <v>69.23076923076917</v>
      </c>
      <c r="X11" s="8">
        <f t="shared" si="4"/>
        <v>34.615384615384642</v>
      </c>
      <c r="Y11" s="8">
        <f t="shared" si="5"/>
        <v>0</v>
      </c>
      <c r="Z11" s="8">
        <f t="shared" si="6"/>
        <v>0</v>
      </c>
      <c r="AA11" s="27">
        <f t="shared" si="7"/>
        <v>34.615384615384642</v>
      </c>
      <c r="AB11" s="7">
        <f t="shared" si="19"/>
        <v>34.615384615384642</v>
      </c>
      <c r="AC11" s="7">
        <f t="shared" si="19"/>
        <v>0</v>
      </c>
      <c r="AD11" s="7">
        <f t="shared" si="19"/>
        <v>0</v>
      </c>
      <c r="AE11" s="7">
        <f t="shared" si="20"/>
        <v>34.615384615384642</v>
      </c>
      <c r="AG11" s="7">
        <f t="shared" si="8"/>
        <v>107.69</v>
      </c>
      <c r="AI11" s="7">
        <f t="shared" si="9"/>
        <v>1203.8484615384614</v>
      </c>
    </row>
    <row r="12" spans="1:35" x14ac:dyDescent="0.25">
      <c r="A12" s="28"/>
      <c r="B12" s="22">
        <v>4</v>
      </c>
      <c r="C12" s="29">
        <f t="shared" si="10"/>
        <v>1346.1538461538462</v>
      </c>
      <c r="D12" s="30">
        <f t="shared" si="21"/>
        <v>4038.4615384615386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35000</v>
      </c>
      <c r="N12" s="7">
        <f t="shared" si="14"/>
        <v>35000</v>
      </c>
      <c r="O12" s="7">
        <f t="shared" si="0"/>
        <v>35000</v>
      </c>
      <c r="P12" s="7">
        <f t="shared" si="15"/>
        <v>900</v>
      </c>
      <c r="Q12" s="7">
        <f t="shared" si="1"/>
        <v>0</v>
      </c>
      <c r="R12" s="7">
        <f t="shared" si="2"/>
        <v>0</v>
      </c>
      <c r="S12" s="7">
        <f t="shared" si="16"/>
        <v>900</v>
      </c>
      <c r="T12" s="7">
        <f t="shared" si="17"/>
        <v>103.84615384615381</v>
      </c>
      <c r="U12" s="7">
        <f t="shared" si="18"/>
        <v>0</v>
      </c>
      <c r="V12" s="7">
        <f t="shared" si="18"/>
        <v>0</v>
      </c>
      <c r="W12" s="7">
        <f t="shared" si="3"/>
        <v>103.84615384615381</v>
      </c>
      <c r="X12" s="8">
        <f t="shared" si="4"/>
        <v>34.615384615384642</v>
      </c>
      <c r="Y12" s="8">
        <f t="shared" si="5"/>
        <v>0</v>
      </c>
      <c r="Z12" s="8">
        <f t="shared" si="6"/>
        <v>0</v>
      </c>
      <c r="AA12" s="27">
        <f t="shared" si="7"/>
        <v>34.615384615384642</v>
      </c>
      <c r="AB12" s="7">
        <f t="shared" si="19"/>
        <v>34.615384615384642</v>
      </c>
      <c r="AC12" s="7">
        <f t="shared" si="19"/>
        <v>0</v>
      </c>
      <c r="AD12" s="7">
        <f t="shared" si="19"/>
        <v>0</v>
      </c>
      <c r="AE12" s="7">
        <f t="shared" si="20"/>
        <v>34.615384615384642</v>
      </c>
      <c r="AG12" s="7">
        <f t="shared" si="8"/>
        <v>107.69</v>
      </c>
      <c r="AI12" s="7">
        <f t="shared" si="9"/>
        <v>1203.8484615384614</v>
      </c>
    </row>
    <row r="13" spans="1:35" x14ac:dyDescent="0.25">
      <c r="A13" s="28"/>
      <c r="B13" s="22">
        <v>5</v>
      </c>
      <c r="C13" s="29">
        <f t="shared" si="10"/>
        <v>1346.1538461538462</v>
      </c>
      <c r="D13" s="35">
        <f>D12+C12</f>
        <v>5384.6153846153848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35000</v>
      </c>
      <c r="N13" s="7">
        <f t="shared" si="14"/>
        <v>35000</v>
      </c>
      <c r="O13" s="7">
        <f t="shared" si="0"/>
        <v>35000</v>
      </c>
      <c r="P13" s="7">
        <f t="shared" si="15"/>
        <v>900</v>
      </c>
      <c r="Q13" s="7">
        <f t="shared" si="1"/>
        <v>0</v>
      </c>
      <c r="R13" s="7">
        <f t="shared" si="2"/>
        <v>0</v>
      </c>
      <c r="S13" s="7">
        <f t="shared" si="16"/>
        <v>900</v>
      </c>
      <c r="T13" s="7">
        <f t="shared" si="17"/>
        <v>138.46153846153845</v>
      </c>
      <c r="U13" s="7">
        <f t="shared" si="18"/>
        <v>0</v>
      </c>
      <c r="V13" s="7">
        <f t="shared" si="18"/>
        <v>0</v>
      </c>
      <c r="W13" s="7">
        <f t="shared" si="3"/>
        <v>138.46153846153845</v>
      </c>
      <c r="X13" s="8">
        <f t="shared" si="4"/>
        <v>34.615384615384642</v>
      </c>
      <c r="Y13" s="8">
        <f t="shared" si="5"/>
        <v>0</v>
      </c>
      <c r="Z13" s="8">
        <f t="shared" si="6"/>
        <v>0</v>
      </c>
      <c r="AA13" s="27">
        <f t="shared" si="7"/>
        <v>34.615384615384642</v>
      </c>
      <c r="AB13" s="7">
        <f t="shared" si="19"/>
        <v>34.615384615384642</v>
      </c>
      <c r="AC13" s="7">
        <f t="shared" si="19"/>
        <v>0</v>
      </c>
      <c r="AD13" s="7">
        <f t="shared" si="19"/>
        <v>0</v>
      </c>
      <c r="AE13" s="7">
        <f t="shared" si="20"/>
        <v>34.615384615384642</v>
      </c>
      <c r="AG13" s="7">
        <f t="shared" si="8"/>
        <v>107.69</v>
      </c>
      <c r="AI13" s="7">
        <f t="shared" si="9"/>
        <v>1203.8484615384614</v>
      </c>
    </row>
    <row r="14" spans="1:35" x14ac:dyDescent="0.25">
      <c r="A14" s="28"/>
      <c r="B14" s="22">
        <v>6</v>
      </c>
      <c r="C14" s="29">
        <f t="shared" si="10"/>
        <v>1346.1538461538462</v>
      </c>
      <c r="D14" s="35">
        <f>D13+C13</f>
        <v>6730.7692307692305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35000</v>
      </c>
      <c r="N14" s="7">
        <f t="shared" si="14"/>
        <v>35000</v>
      </c>
      <c r="O14" s="7">
        <f t="shared" si="0"/>
        <v>35000</v>
      </c>
      <c r="P14" s="7">
        <f t="shared" si="15"/>
        <v>900</v>
      </c>
      <c r="Q14" s="7">
        <f t="shared" si="1"/>
        <v>0</v>
      </c>
      <c r="R14" s="7">
        <f t="shared" si="2"/>
        <v>0</v>
      </c>
      <c r="S14" s="7">
        <f t="shared" si="16"/>
        <v>900</v>
      </c>
      <c r="T14" s="7">
        <f t="shared" si="17"/>
        <v>173.07692307692309</v>
      </c>
      <c r="U14" s="7">
        <f t="shared" si="18"/>
        <v>0</v>
      </c>
      <c r="V14" s="7">
        <f t="shared" si="18"/>
        <v>0</v>
      </c>
      <c r="W14" s="7">
        <f t="shared" si="3"/>
        <v>173.07692307692309</v>
      </c>
      <c r="X14" s="8">
        <f t="shared" si="4"/>
        <v>34.615384615384528</v>
      </c>
      <c r="Y14" s="8">
        <f t="shared" si="5"/>
        <v>0</v>
      </c>
      <c r="Z14" s="8">
        <f t="shared" si="6"/>
        <v>0</v>
      </c>
      <c r="AA14" s="27">
        <f t="shared" si="7"/>
        <v>34.615384615384528</v>
      </c>
      <c r="AB14" s="7">
        <f t="shared" si="19"/>
        <v>34.615384615384528</v>
      </c>
      <c r="AC14" s="7">
        <f t="shared" si="19"/>
        <v>0</v>
      </c>
      <c r="AD14" s="7">
        <f t="shared" si="19"/>
        <v>0</v>
      </c>
      <c r="AE14" s="7">
        <f t="shared" si="20"/>
        <v>34.615384615384528</v>
      </c>
      <c r="AG14" s="7">
        <f t="shared" si="8"/>
        <v>107.69</v>
      </c>
      <c r="AI14" s="7">
        <f t="shared" si="9"/>
        <v>1203.8484615384616</v>
      </c>
    </row>
    <row r="15" spans="1:35" x14ac:dyDescent="0.25">
      <c r="A15" s="28"/>
      <c r="B15" s="22">
        <v>7</v>
      </c>
      <c r="C15" s="29">
        <f t="shared" si="10"/>
        <v>1346.1538461538462</v>
      </c>
      <c r="D15" s="35">
        <f>D14+C14</f>
        <v>8076.9230769230762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35000</v>
      </c>
      <c r="N15" s="7">
        <f t="shared" si="14"/>
        <v>35000</v>
      </c>
      <c r="O15" s="7">
        <f t="shared" si="0"/>
        <v>35000</v>
      </c>
      <c r="P15" s="7">
        <f t="shared" si="15"/>
        <v>900</v>
      </c>
      <c r="Q15" s="7">
        <f t="shared" si="1"/>
        <v>0</v>
      </c>
      <c r="R15" s="7">
        <f t="shared" si="2"/>
        <v>0</v>
      </c>
      <c r="S15" s="7">
        <f t="shared" si="16"/>
        <v>900</v>
      </c>
      <c r="T15" s="7">
        <f t="shared" si="17"/>
        <v>207.69230769230762</v>
      </c>
      <c r="U15" s="7">
        <f t="shared" si="18"/>
        <v>0</v>
      </c>
      <c r="V15" s="7">
        <f t="shared" si="18"/>
        <v>0</v>
      </c>
      <c r="W15" s="7">
        <f t="shared" si="3"/>
        <v>207.69230769230762</v>
      </c>
      <c r="X15" s="8">
        <f t="shared" si="4"/>
        <v>34.615384615384642</v>
      </c>
      <c r="Y15" s="8">
        <f t="shared" si="5"/>
        <v>0</v>
      </c>
      <c r="Z15" s="8">
        <f t="shared" si="6"/>
        <v>0</v>
      </c>
      <c r="AA15" s="27">
        <f t="shared" si="7"/>
        <v>34.615384615384642</v>
      </c>
      <c r="AB15" s="7">
        <f t="shared" si="19"/>
        <v>34.615384615384642</v>
      </c>
      <c r="AC15" s="7">
        <f t="shared" si="19"/>
        <v>0</v>
      </c>
      <c r="AD15" s="7">
        <f t="shared" si="19"/>
        <v>0</v>
      </c>
      <c r="AE15" s="7">
        <f t="shared" si="20"/>
        <v>34.615384615384642</v>
      </c>
      <c r="AG15" s="7">
        <f t="shared" si="8"/>
        <v>107.69</v>
      </c>
      <c r="AI15" s="7">
        <f t="shared" si="9"/>
        <v>1203.8484615384614</v>
      </c>
    </row>
    <row r="16" spans="1:35" x14ac:dyDescent="0.25">
      <c r="A16" s="28"/>
      <c r="B16" s="22">
        <v>8</v>
      </c>
      <c r="C16" s="29">
        <f t="shared" si="10"/>
        <v>1346.1538461538462</v>
      </c>
      <c r="D16" s="35">
        <f>D15+C15</f>
        <v>9423.076923076922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35000</v>
      </c>
      <c r="N16" s="7">
        <f t="shared" si="14"/>
        <v>35000</v>
      </c>
      <c r="O16" s="7">
        <f t="shared" si="0"/>
        <v>35000</v>
      </c>
      <c r="P16" s="7">
        <f t="shared" si="15"/>
        <v>900</v>
      </c>
      <c r="Q16" s="7">
        <f t="shared" si="1"/>
        <v>0</v>
      </c>
      <c r="R16" s="7">
        <f t="shared" si="2"/>
        <v>0</v>
      </c>
      <c r="S16" s="7">
        <f t="shared" si="16"/>
        <v>900</v>
      </c>
      <c r="T16" s="7">
        <f t="shared" si="17"/>
        <v>242.30769230769226</v>
      </c>
      <c r="U16" s="7">
        <f t="shared" si="18"/>
        <v>0</v>
      </c>
      <c r="V16" s="7">
        <f t="shared" si="18"/>
        <v>0</v>
      </c>
      <c r="W16" s="7">
        <f t="shared" si="3"/>
        <v>242.30769230769226</v>
      </c>
      <c r="X16" s="8">
        <f t="shared" si="4"/>
        <v>34.615384615384642</v>
      </c>
      <c r="Y16" s="8">
        <f t="shared" si="5"/>
        <v>0</v>
      </c>
      <c r="Z16" s="8">
        <f t="shared" si="6"/>
        <v>0</v>
      </c>
      <c r="AA16" s="27">
        <f t="shared" si="7"/>
        <v>34.615384615384642</v>
      </c>
      <c r="AB16" s="7">
        <f t="shared" si="19"/>
        <v>34.615384615384642</v>
      </c>
      <c r="AC16" s="7">
        <f t="shared" si="19"/>
        <v>0</v>
      </c>
      <c r="AD16" s="7">
        <f t="shared" si="19"/>
        <v>0</v>
      </c>
      <c r="AE16" s="7">
        <f t="shared" si="20"/>
        <v>34.615384615384642</v>
      </c>
      <c r="AG16" s="7">
        <f t="shared" si="8"/>
        <v>107.69</v>
      </c>
      <c r="AI16" s="7">
        <f t="shared" si="9"/>
        <v>1203.8484615384614</v>
      </c>
    </row>
    <row r="17" spans="1:35" x14ac:dyDescent="0.25">
      <c r="A17" s="28"/>
      <c r="B17" s="22">
        <v>9</v>
      </c>
      <c r="C17" s="29">
        <f t="shared" si="10"/>
        <v>1346.1538461538462</v>
      </c>
      <c r="D17" s="35">
        <f t="shared" ref="D17:D34" si="25">D16+C16</f>
        <v>10769.230769230768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35000</v>
      </c>
      <c r="N17" s="7">
        <f t="shared" si="14"/>
        <v>35000</v>
      </c>
      <c r="O17" s="7">
        <f t="shared" si="0"/>
        <v>35000</v>
      </c>
      <c r="P17" s="7">
        <f t="shared" si="15"/>
        <v>900</v>
      </c>
      <c r="Q17" s="7">
        <f t="shared" si="1"/>
        <v>0</v>
      </c>
      <c r="R17" s="7">
        <f t="shared" si="2"/>
        <v>0</v>
      </c>
      <c r="S17" s="7">
        <f t="shared" si="16"/>
        <v>900</v>
      </c>
      <c r="T17" s="7">
        <f t="shared" si="17"/>
        <v>276.92307692307691</v>
      </c>
      <c r="U17" s="7">
        <f t="shared" si="18"/>
        <v>0</v>
      </c>
      <c r="V17" s="7">
        <f t="shared" si="18"/>
        <v>0</v>
      </c>
      <c r="W17" s="7">
        <f t="shared" si="3"/>
        <v>276.92307692307691</v>
      </c>
      <c r="X17" s="8">
        <f t="shared" si="4"/>
        <v>34.615384615384642</v>
      </c>
      <c r="Y17" s="8">
        <f t="shared" si="5"/>
        <v>0</v>
      </c>
      <c r="Z17" s="8">
        <f t="shared" si="6"/>
        <v>0</v>
      </c>
      <c r="AA17" s="27">
        <f t="shared" si="7"/>
        <v>34.615384615384642</v>
      </c>
      <c r="AB17" s="7">
        <f t="shared" si="19"/>
        <v>34.615384615384642</v>
      </c>
      <c r="AC17" s="7">
        <f t="shared" si="19"/>
        <v>0</v>
      </c>
      <c r="AD17" s="7">
        <f t="shared" si="19"/>
        <v>0</v>
      </c>
      <c r="AE17" s="7">
        <f t="shared" si="20"/>
        <v>34.615384615384642</v>
      </c>
      <c r="AG17" s="7">
        <f t="shared" si="8"/>
        <v>107.69</v>
      </c>
      <c r="AI17" s="7">
        <f t="shared" si="9"/>
        <v>1203.8484615384614</v>
      </c>
    </row>
    <row r="18" spans="1:35" x14ac:dyDescent="0.25">
      <c r="A18" s="28"/>
      <c r="B18" s="22">
        <v>10</v>
      </c>
      <c r="C18" s="29">
        <f t="shared" si="10"/>
        <v>1346.1538461538462</v>
      </c>
      <c r="D18" s="35">
        <f t="shared" si="25"/>
        <v>12115.384615384613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35000</v>
      </c>
      <c r="N18" s="7">
        <f t="shared" si="14"/>
        <v>35000</v>
      </c>
      <c r="O18" s="7">
        <f t="shared" si="0"/>
        <v>35000</v>
      </c>
      <c r="P18" s="7">
        <f t="shared" si="15"/>
        <v>900</v>
      </c>
      <c r="Q18" s="7">
        <f t="shared" si="1"/>
        <v>0</v>
      </c>
      <c r="R18" s="7">
        <f t="shared" si="2"/>
        <v>0</v>
      </c>
      <c r="S18" s="7">
        <f t="shared" si="16"/>
        <v>900</v>
      </c>
      <c r="T18" s="7">
        <f t="shared" si="17"/>
        <v>311.53846153846155</v>
      </c>
      <c r="U18" s="7">
        <f t="shared" si="18"/>
        <v>0</v>
      </c>
      <c r="V18" s="7">
        <f t="shared" si="18"/>
        <v>0</v>
      </c>
      <c r="W18" s="7">
        <f t="shared" si="3"/>
        <v>311.53846153846155</v>
      </c>
      <c r="X18" s="8">
        <f t="shared" si="4"/>
        <v>34.615384615384528</v>
      </c>
      <c r="Y18" s="8">
        <f t="shared" si="5"/>
        <v>0</v>
      </c>
      <c r="Z18" s="8">
        <f t="shared" si="6"/>
        <v>0</v>
      </c>
      <c r="AA18" s="27">
        <f t="shared" si="7"/>
        <v>34.615384615384528</v>
      </c>
      <c r="AB18" s="7">
        <f t="shared" si="19"/>
        <v>34.615384615384528</v>
      </c>
      <c r="AC18" s="7">
        <f t="shared" si="19"/>
        <v>0</v>
      </c>
      <c r="AD18" s="7">
        <f t="shared" si="19"/>
        <v>0</v>
      </c>
      <c r="AE18" s="7">
        <f t="shared" si="20"/>
        <v>34.615384615384528</v>
      </c>
      <c r="AG18" s="7">
        <f t="shared" si="8"/>
        <v>107.69</v>
      </c>
      <c r="AI18" s="7">
        <f t="shared" si="9"/>
        <v>1203.8484615384616</v>
      </c>
    </row>
    <row r="19" spans="1:35" s="21" customFormat="1" x14ac:dyDescent="0.25">
      <c r="A19" s="28"/>
      <c r="B19" s="22">
        <v>11</v>
      </c>
      <c r="C19" s="29">
        <f t="shared" si="10"/>
        <v>1346.1538461538462</v>
      </c>
      <c r="D19" s="35">
        <f t="shared" si="25"/>
        <v>13461.538461538459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35000</v>
      </c>
      <c r="N19" s="34">
        <f t="shared" si="14"/>
        <v>35000</v>
      </c>
      <c r="O19" s="7">
        <f t="shared" si="0"/>
        <v>35000</v>
      </c>
      <c r="P19" s="7">
        <f t="shared" si="15"/>
        <v>900</v>
      </c>
      <c r="Q19" s="7">
        <f t="shared" si="1"/>
        <v>0</v>
      </c>
      <c r="R19" s="7">
        <f t="shared" si="2"/>
        <v>0</v>
      </c>
      <c r="S19" s="7">
        <f t="shared" si="16"/>
        <v>900</v>
      </c>
      <c r="T19" s="34">
        <f t="shared" si="17"/>
        <v>346.15384615384608</v>
      </c>
      <c r="U19" s="34">
        <f t="shared" si="18"/>
        <v>0</v>
      </c>
      <c r="V19" s="7">
        <f t="shared" si="18"/>
        <v>0</v>
      </c>
      <c r="W19" s="34">
        <f t="shared" si="3"/>
        <v>346.15384615384608</v>
      </c>
      <c r="X19" s="8">
        <f t="shared" si="4"/>
        <v>34.615384615384642</v>
      </c>
      <c r="Y19" s="36">
        <f t="shared" si="5"/>
        <v>0</v>
      </c>
      <c r="Z19" s="8">
        <f t="shared" si="6"/>
        <v>0</v>
      </c>
      <c r="AA19" s="27">
        <f t="shared" si="7"/>
        <v>34.615384615384642</v>
      </c>
      <c r="AB19" s="34">
        <f t="shared" si="19"/>
        <v>34.615384615384642</v>
      </c>
      <c r="AC19" s="34">
        <f t="shared" si="19"/>
        <v>0</v>
      </c>
      <c r="AD19" s="7">
        <f t="shared" si="19"/>
        <v>0</v>
      </c>
      <c r="AE19" s="7">
        <f t="shared" si="20"/>
        <v>34.615384615384642</v>
      </c>
      <c r="AG19" s="34">
        <f t="shared" si="8"/>
        <v>107.69</v>
      </c>
      <c r="AH19" s="34"/>
      <c r="AI19" s="7">
        <f t="shared" si="9"/>
        <v>1203.8484615384614</v>
      </c>
    </row>
    <row r="20" spans="1:35" x14ac:dyDescent="0.25">
      <c r="A20" s="28"/>
      <c r="B20" s="22">
        <v>12</v>
      </c>
      <c r="C20" s="29">
        <f t="shared" si="10"/>
        <v>1346.1538461538462</v>
      </c>
      <c r="D20" s="35">
        <f t="shared" si="25"/>
        <v>14807.692307692305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35000</v>
      </c>
      <c r="N20" s="7">
        <f t="shared" si="14"/>
        <v>35000</v>
      </c>
      <c r="O20" s="7">
        <f t="shared" si="0"/>
        <v>35000</v>
      </c>
      <c r="P20" s="7">
        <f t="shared" si="15"/>
        <v>900</v>
      </c>
      <c r="Q20" s="7">
        <f t="shared" si="1"/>
        <v>0</v>
      </c>
      <c r="R20" s="7">
        <f t="shared" si="2"/>
        <v>0</v>
      </c>
      <c r="S20" s="7">
        <f t="shared" si="16"/>
        <v>900</v>
      </c>
      <c r="T20" s="7">
        <f t="shared" si="17"/>
        <v>380.76923076923072</v>
      </c>
      <c r="U20" s="7">
        <f t="shared" si="18"/>
        <v>0</v>
      </c>
      <c r="V20" s="7">
        <f t="shared" si="18"/>
        <v>0</v>
      </c>
      <c r="W20" s="7">
        <f t="shared" si="3"/>
        <v>380.76923076923072</v>
      </c>
      <c r="X20" s="8">
        <f t="shared" si="4"/>
        <v>34.615384615384642</v>
      </c>
      <c r="Y20" s="8">
        <f t="shared" si="5"/>
        <v>0</v>
      </c>
      <c r="Z20" s="8">
        <f t="shared" si="6"/>
        <v>0</v>
      </c>
      <c r="AA20" s="27">
        <f t="shared" si="7"/>
        <v>34.615384615384642</v>
      </c>
      <c r="AB20" s="7">
        <f t="shared" si="19"/>
        <v>34.615384615384642</v>
      </c>
      <c r="AC20" s="7">
        <f t="shared" si="19"/>
        <v>0</v>
      </c>
      <c r="AD20" s="7">
        <f t="shared" si="19"/>
        <v>0</v>
      </c>
      <c r="AE20" s="7">
        <f t="shared" si="20"/>
        <v>34.615384615384642</v>
      </c>
      <c r="AG20" s="7">
        <f t="shared" si="8"/>
        <v>107.69</v>
      </c>
      <c r="AI20" s="7">
        <f t="shared" si="9"/>
        <v>1203.8484615384614</v>
      </c>
    </row>
    <row r="21" spans="1:35" x14ac:dyDescent="0.25">
      <c r="A21" s="28"/>
      <c r="B21" s="22">
        <v>13</v>
      </c>
      <c r="C21" s="29">
        <f t="shared" si="10"/>
        <v>1346.1538461538462</v>
      </c>
      <c r="D21" s="35">
        <f t="shared" si="25"/>
        <v>16153.846153846151</v>
      </c>
      <c r="E21" s="31"/>
      <c r="F21" s="31"/>
      <c r="G21" s="32">
        <f t="shared" si="11"/>
        <v>0</v>
      </c>
      <c r="H21" s="33"/>
      <c r="I21" s="30">
        <f t="shared" si="24"/>
        <v>0</v>
      </c>
      <c r="J21" s="30">
        <f t="shared" si="12"/>
        <v>0</v>
      </c>
      <c r="K21" s="21">
        <f t="shared" si="22"/>
        <v>26</v>
      </c>
      <c r="L21" s="34">
        <f t="shared" si="23"/>
        <v>13</v>
      </c>
      <c r="M21" s="34">
        <f t="shared" si="13"/>
        <v>35000</v>
      </c>
      <c r="N21" s="7">
        <f t="shared" si="14"/>
        <v>35000</v>
      </c>
      <c r="O21" s="7">
        <f t="shared" si="0"/>
        <v>35000</v>
      </c>
      <c r="P21" s="7">
        <f t="shared" si="15"/>
        <v>900</v>
      </c>
      <c r="Q21" s="7">
        <f t="shared" si="1"/>
        <v>0</v>
      </c>
      <c r="R21" s="7">
        <f t="shared" si="2"/>
        <v>0</v>
      </c>
      <c r="S21" s="7">
        <f t="shared" si="16"/>
        <v>900</v>
      </c>
      <c r="T21" s="7">
        <f t="shared" si="17"/>
        <v>415.38461538461536</v>
      </c>
      <c r="U21" s="7">
        <f t="shared" si="18"/>
        <v>0</v>
      </c>
      <c r="V21" s="7">
        <f t="shared" si="18"/>
        <v>0</v>
      </c>
      <c r="W21" s="7">
        <f t="shared" si="3"/>
        <v>415.38461538461536</v>
      </c>
      <c r="X21" s="8">
        <f t="shared" si="4"/>
        <v>34.615384615384642</v>
      </c>
      <c r="Y21" s="8">
        <f t="shared" si="5"/>
        <v>0</v>
      </c>
      <c r="Z21" s="8">
        <f t="shared" si="6"/>
        <v>0</v>
      </c>
      <c r="AA21" s="27">
        <f t="shared" si="7"/>
        <v>34.615384615384642</v>
      </c>
      <c r="AB21" s="7">
        <f t="shared" si="19"/>
        <v>34.615384615384642</v>
      </c>
      <c r="AC21" s="7">
        <f t="shared" si="19"/>
        <v>0</v>
      </c>
      <c r="AD21" s="7">
        <f t="shared" si="19"/>
        <v>0</v>
      </c>
      <c r="AE21" s="7">
        <f t="shared" si="20"/>
        <v>34.615384615384642</v>
      </c>
      <c r="AG21" s="7">
        <f t="shared" si="8"/>
        <v>107.69</v>
      </c>
      <c r="AI21" s="7">
        <f t="shared" si="9"/>
        <v>1203.8484615384614</v>
      </c>
    </row>
    <row r="22" spans="1:35" x14ac:dyDescent="0.25">
      <c r="A22" s="28"/>
      <c r="B22" s="22">
        <v>14</v>
      </c>
      <c r="C22" s="29">
        <f t="shared" si="10"/>
        <v>1346.1538461538462</v>
      </c>
      <c r="D22" s="35">
        <f t="shared" si="25"/>
        <v>17499.999999999996</v>
      </c>
      <c r="E22" s="33"/>
      <c r="F22" s="31"/>
      <c r="G22" s="32">
        <f t="shared" si="11"/>
        <v>0</v>
      </c>
      <c r="H22" s="33"/>
      <c r="I22" s="30">
        <f t="shared" si="24"/>
        <v>0</v>
      </c>
      <c r="J22" s="30">
        <f t="shared" si="12"/>
        <v>0</v>
      </c>
      <c r="K22" s="21">
        <f t="shared" si="22"/>
        <v>26</v>
      </c>
      <c r="L22" s="34">
        <f t="shared" si="23"/>
        <v>14</v>
      </c>
      <c r="M22" s="34">
        <f t="shared" si="13"/>
        <v>35000</v>
      </c>
      <c r="N22" s="7">
        <f t="shared" si="14"/>
        <v>35000</v>
      </c>
      <c r="O22" s="7">
        <f t="shared" si="0"/>
        <v>35000</v>
      </c>
      <c r="P22" s="7">
        <f t="shared" si="15"/>
        <v>900</v>
      </c>
      <c r="Q22" s="7">
        <f t="shared" si="1"/>
        <v>0</v>
      </c>
      <c r="R22" s="7">
        <f t="shared" si="2"/>
        <v>0</v>
      </c>
      <c r="S22" s="7">
        <f t="shared" si="16"/>
        <v>900</v>
      </c>
      <c r="T22" s="7">
        <f t="shared" si="17"/>
        <v>450</v>
      </c>
      <c r="U22" s="7">
        <f t="shared" si="18"/>
        <v>0</v>
      </c>
      <c r="V22" s="7">
        <f t="shared" si="18"/>
        <v>0</v>
      </c>
      <c r="W22" s="7">
        <f t="shared" si="3"/>
        <v>450</v>
      </c>
      <c r="X22" s="8">
        <f t="shared" si="4"/>
        <v>34.615384615384528</v>
      </c>
      <c r="Y22" s="8">
        <f t="shared" si="5"/>
        <v>0</v>
      </c>
      <c r="Z22" s="8">
        <f t="shared" si="6"/>
        <v>0</v>
      </c>
      <c r="AA22" s="27">
        <f t="shared" si="7"/>
        <v>34.615384615384528</v>
      </c>
      <c r="AB22" s="7">
        <f t="shared" si="19"/>
        <v>34.615384615384528</v>
      </c>
      <c r="AC22" s="7">
        <f t="shared" si="19"/>
        <v>0</v>
      </c>
      <c r="AD22" s="7">
        <f t="shared" si="19"/>
        <v>0</v>
      </c>
      <c r="AE22" s="7">
        <f t="shared" si="20"/>
        <v>34.615384615384528</v>
      </c>
      <c r="AG22" s="7">
        <f t="shared" si="8"/>
        <v>107.69</v>
      </c>
      <c r="AI22" s="7">
        <f t="shared" si="9"/>
        <v>1203.8484615384616</v>
      </c>
    </row>
    <row r="23" spans="1:35" x14ac:dyDescent="0.25">
      <c r="A23" s="28"/>
      <c r="B23" s="22">
        <v>15</v>
      </c>
      <c r="C23" s="29">
        <f t="shared" si="10"/>
        <v>1346.1538461538462</v>
      </c>
      <c r="D23" s="35">
        <f t="shared" si="25"/>
        <v>18846.153846153844</v>
      </c>
      <c r="E23" s="31"/>
      <c r="F23" s="31"/>
      <c r="G23" s="32">
        <f t="shared" si="11"/>
        <v>0</v>
      </c>
      <c r="H23" s="33"/>
      <c r="I23" s="30">
        <f t="shared" si="24"/>
        <v>0</v>
      </c>
      <c r="J23" s="30">
        <f t="shared" si="12"/>
        <v>0</v>
      </c>
      <c r="K23" s="21">
        <f t="shared" si="22"/>
        <v>26</v>
      </c>
      <c r="L23" s="34">
        <f t="shared" si="23"/>
        <v>15</v>
      </c>
      <c r="M23" s="34">
        <f t="shared" si="13"/>
        <v>35000</v>
      </c>
      <c r="N23" s="7">
        <f t="shared" si="14"/>
        <v>35000</v>
      </c>
      <c r="O23" s="7">
        <f t="shared" si="0"/>
        <v>35000</v>
      </c>
      <c r="P23" s="7">
        <f t="shared" si="15"/>
        <v>900</v>
      </c>
      <c r="Q23" s="7">
        <f t="shared" si="1"/>
        <v>0</v>
      </c>
      <c r="R23" s="7">
        <f t="shared" si="2"/>
        <v>0</v>
      </c>
      <c r="S23" s="7">
        <f t="shared" si="16"/>
        <v>900</v>
      </c>
      <c r="T23" s="7">
        <f t="shared" si="17"/>
        <v>484.61538461538453</v>
      </c>
      <c r="U23" s="7">
        <f t="shared" si="18"/>
        <v>0</v>
      </c>
      <c r="V23" s="7">
        <f t="shared" si="18"/>
        <v>0</v>
      </c>
      <c r="W23" s="7">
        <f t="shared" si="3"/>
        <v>484.61538461538453</v>
      </c>
      <c r="X23" s="8">
        <f t="shared" si="4"/>
        <v>34.615384615384642</v>
      </c>
      <c r="Y23" s="8">
        <f t="shared" si="5"/>
        <v>0</v>
      </c>
      <c r="Z23" s="8">
        <f t="shared" si="6"/>
        <v>0</v>
      </c>
      <c r="AA23" s="27">
        <f t="shared" si="7"/>
        <v>34.615384615384642</v>
      </c>
      <c r="AB23" s="7">
        <f t="shared" si="19"/>
        <v>34.615384615384642</v>
      </c>
      <c r="AC23" s="7">
        <f t="shared" si="19"/>
        <v>0</v>
      </c>
      <c r="AD23" s="7">
        <f t="shared" si="19"/>
        <v>0</v>
      </c>
      <c r="AE23" s="7">
        <f t="shared" si="20"/>
        <v>34.615384615384642</v>
      </c>
      <c r="AG23" s="7">
        <f t="shared" si="8"/>
        <v>107.69</v>
      </c>
      <c r="AI23" s="7">
        <f t="shared" si="9"/>
        <v>1203.8484615384614</v>
      </c>
    </row>
    <row r="24" spans="1:35" x14ac:dyDescent="0.25">
      <c r="A24" s="28"/>
      <c r="B24" s="22">
        <v>16</v>
      </c>
      <c r="C24" s="29">
        <f t="shared" si="10"/>
        <v>1346.1538461538462</v>
      </c>
      <c r="D24" s="35">
        <f t="shared" si="25"/>
        <v>20192.307692307691</v>
      </c>
      <c r="E24" s="31"/>
      <c r="F24" s="31"/>
      <c r="G24" s="32">
        <f t="shared" si="11"/>
        <v>0</v>
      </c>
      <c r="H24" s="33"/>
      <c r="I24" s="30">
        <f t="shared" si="24"/>
        <v>0</v>
      </c>
      <c r="J24" s="30">
        <f t="shared" si="12"/>
        <v>0</v>
      </c>
      <c r="K24" s="21">
        <f t="shared" si="22"/>
        <v>26</v>
      </c>
      <c r="L24" s="34">
        <f t="shared" si="23"/>
        <v>16</v>
      </c>
      <c r="M24" s="34">
        <f t="shared" si="13"/>
        <v>35000</v>
      </c>
      <c r="N24" s="7">
        <f t="shared" si="14"/>
        <v>35000</v>
      </c>
      <c r="O24" s="7">
        <f t="shared" si="0"/>
        <v>35000</v>
      </c>
      <c r="P24" s="7">
        <f t="shared" si="15"/>
        <v>900</v>
      </c>
      <c r="Q24" s="7">
        <f t="shared" si="1"/>
        <v>0</v>
      </c>
      <c r="R24" s="7">
        <f t="shared" si="2"/>
        <v>0</v>
      </c>
      <c r="S24" s="7">
        <f t="shared" si="16"/>
        <v>900</v>
      </c>
      <c r="T24" s="7">
        <f t="shared" si="17"/>
        <v>519.23076923076917</v>
      </c>
      <c r="U24" s="7">
        <f t="shared" si="18"/>
        <v>0</v>
      </c>
      <c r="V24" s="7">
        <f t="shared" si="18"/>
        <v>0</v>
      </c>
      <c r="W24" s="7">
        <f t="shared" si="3"/>
        <v>519.23076923076917</v>
      </c>
      <c r="X24" s="8">
        <f t="shared" si="4"/>
        <v>34.615384615384642</v>
      </c>
      <c r="Y24" s="8">
        <f t="shared" si="5"/>
        <v>0</v>
      </c>
      <c r="Z24" s="8">
        <f t="shared" si="6"/>
        <v>0</v>
      </c>
      <c r="AA24" s="27">
        <f t="shared" si="7"/>
        <v>34.615384615384642</v>
      </c>
      <c r="AB24" s="7">
        <f t="shared" si="19"/>
        <v>34.615384615384642</v>
      </c>
      <c r="AC24" s="7">
        <f t="shared" si="19"/>
        <v>0</v>
      </c>
      <c r="AD24" s="7">
        <f t="shared" si="19"/>
        <v>0</v>
      </c>
      <c r="AE24" s="7">
        <f t="shared" si="20"/>
        <v>34.615384615384642</v>
      </c>
      <c r="AG24" s="7">
        <f t="shared" si="8"/>
        <v>107.69</v>
      </c>
      <c r="AI24" s="7">
        <f t="shared" si="9"/>
        <v>1203.8484615384614</v>
      </c>
    </row>
    <row r="25" spans="1:35" x14ac:dyDescent="0.25">
      <c r="A25" s="28"/>
      <c r="B25" s="22">
        <v>17</v>
      </c>
      <c r="C25" s="29">
        <f t="shared" si="10"/>
        <v>1346.1538461538462</v>
      </c>
      <c r="D25" s="35">
        <f t="shared" si="25"/>
        <v>21538.461538461539</v>
      </c>
      <c r="E25" s="31"/>
      <c r="F25" s="31"/>
      <c r="G25" s="32">
        <f t="shared" si="11"/>
        <v>0</v>
      </c>
      <c r="H25" s="33"/>
      <c r="I25" s="30">
        <f t="shared" si="24"/>
        <v>0</v>
      </c>
      <c r="J25" s="30">
        <f t="shared" si="12"/>
        <v>0</v>
      </c>
      <c r="K25" s="21">
        <f t="shared" si="22"/>
        <v>26</v>
      </c>
      <c r="L25" s="34">
        <f t="shared" si="23"/>
        <v>17</v>
      </c>
      <c r="M25" s="34">
        <f t="shared" si="13"/>
        <v>35000</v>
      </c>
      <c r="N25" s="7">
        <f t="shared" si="14"/>
        <v>35000</v>
      </c>
      <c r="O25" s="7">
        <f t="shared" si="0"/>
        <v>35000</v>
      </c>
      <c r="P25" s="7">
        <f t="shared" si="15"/>
        <v>900</v>
      </c>
      <c r="Q25" s="7">
        <f t="shared" si="1"/>
        <v>0</v>
      </c>
      <c r="R25" s="7">
        <f t="shared" si="2"/>
        <v>0</v>
      </c>
      <c r="S25" s="7">
        <f t="shared" si="16"/>
        <v>900</v>
      </c>
      <c r="T25" s="7">
        <f t="shared" si="17"/>
        <v>553.84615384615381</v>
      </c>
      <c r="U25" s="7">
        <f t="shared" si="18"/>
        <v>0</v>
      </c>
      <c r="V25" s="7">
        <f t="shared" si="18"/>
        <v>0</v>
      </c>
      <c r="W25" s="7">
        <f t="shared" si="3"/>
        <v>553.84615384615381</v>
      </c>
      <c r="X25" s="8">
        <f t="shared" si="4"/>
        <v>34.615384615384642</v>
      </c>
      <c r="Y25" s="8">
        <f t="shared" si="5"/>
        <v>0</v>
      </c>
      <c r="Z25" s="8">
        <f t="shared" si="6"/>
        <v>0</v>
      </c>
      <c r="AA25" s="27">
        <f t="shared" si="7"/>
        <v>34.615384615384642</v>
      </c>
      <c r="AB25" s="7">
        <f t="shared" si="19"/>
        <v>34.615384615384642</v>
      </c>
      <c r="AC25" s="7">
        <f t="shared" si="19"/>
        <v>0</v>
      </c>
      <c r="AD25" s="7">
        <f t="shared" si="19"/>
        <v>0</v>
      </c>
      <c r="AE25" s="7">
        <f t="shared" si="20"/>
        <v>34.615384615384642</v>
      </c>
      <c r="AG25" s="7">
        <f t="shared" si="8"/>
        <v>107.69</v>
      </c>
      <c r="AI25" s="7">
        <f t="shared" si="9"/>
        <v>1203.8484615384614</v>
      </c>
    </row>
    <row r="26" spans="1:35" x14ac:dyDescent="0.25">
      <c r="A26" s="28"/>
      <c r="B26" s="22">
        <v>18</v>
      </c>
      <c r="C26" s="29">
        <f t="shared" si="10"/>
        <v>1346.1538461538462</v>
      </c>
      <c r="D26" s="35">
        <f t="shared" si="25"/>
        <v>22884.615384615387</v>
      </c>
      <c r="E26" s="31"/>
      <c r="F26" s="31"/>
      <c r="G26" s="32">
        <f t="shared" si="11"/>
        <v>0</v>
      </c>
      <c r="H26" s="33">
        <f>60000</f>
        <v>60000</v>
      </c>
      <c r="I26" s="30">
        <f t="shared" si="24"/>
        <v>0</v>
      </c>
      <c r="J26" s="30">
        <f t="shared" si="12"/>
        <v>60000</v>
      </c>
      <c r="K26" s="21">
        <f t="shared" si="22"/>
        <v>26</v>
      </c>
      <c r="L26" s="34">
        <f t="shared" si="23"/>
        <v>18</v>
      </c>
      <c r="M26" s="34">
        <f t="shared" si="13"/>
        <v>35000</v>
      </c>
      <c r="N26" s="7">
        <f t="shared" si="14"/>
        <v>35000</v>
      </c>
      <c r="O26" s="7">
        <f t="shared" si="0"/>
        <v>95000</v>
      </c>
      <c r="P26" s="7">
        <f t="shared" si="15"/>
        <v>900</v>
      </c>
      <c r="Q26" s="7">
        <f t="shared" si="1"/>
        <v>0</v>
      </c>
      <c r="R26" s="7">
        <f t="shared" si="2"/>
        <v>0</v>
      </c>
      <c r="S26" s="7">
        <f t="shared" si="16"/>
        <v>900</v>
      </c>
      <c r="T26" s="7">
        <f t="shared" si="17"/>
        <v>588.46153846153845</v>
      </c>
      <c r="U26" s="7">
        <f t="shared" ref="U26:V34" si="26">+U25+AC25</f>
        <v>0</v>
      </c>
      <c r="V26" s="7">
        <f t="shared" si="26"/>
        <v>0</v>
      </c>
      <c r="W26" s="7">
        <f t="shared" si="3"/>
        <v>588.46153846153845</v>
      </c>
      <c r="X26" s="8">
        <f t="shared" si="4"/>
        <v>11734.615384615385</v>
      </c>
      <c r="Y26" s="8">
        <f t="shared" si="5"/>
        <v>0</v>
      </c>
      <c r="Z26" s="8">
        <f t="shared" si="6"/>
        <v>0</v>
      </c>
      <c r="AA26" s="27">
        <f t="shared" si="7"/>
        <v>11734.615384615385</v>
      </c>
      <c r="AB26" s="7">
        <f t="shared" si="19"/>
        <v>11734.615384615385</v>
      </c>
      <c r="AC26" s="7">
        <f t="shared" si="19"/>
        <v>0</v>
      </c>
      <c r="AD26" s="7">
        <f t="shared" si="19"/>
        <v>0</v>
      </c>
      <c r="AE26" s="7">
        <f t="shared" si="20"/>
        <v>11734.615384615385</v>
      </c>
      <c r="AG26" s="7">
        <f t="shared" si="8"/>
        <v>107.69</v>
      </c>
      <c r="AI26" s="7">
        <f t="shared" si="9"/>
        <v>49503.848461538459</v>
      </c>
    </row>
    <row r="27" spans="1:35" x14ac:dyDescent="0.25">
      <c r="A27" s="28"/>
      <c r="B27" s="22">
        <v>19</v>
      </c>
      <c r="C27" s="29"/>
      <c r="D27" s="35">
        <f t="shared" si="25"/>
        <v>24230.769230769234</v>
      </c>
      <c r="E27" s="31"/>
      <c r="F27" s="31"/>
      <c r="G27" s="32">
        <f t="shared" si="11"/>
        <v>0</v>
      </c>
      <c r="H27" s="33"/>
      <c r="I27" s="30">
        <f t="shared" si="24"/>
        <v>0</v>
      </c>
      <c r="J27" s="30">
        <f t="shared" si="12"/>
        <v>60000</v>
      </c>
      <c r="K27" s="21">
        <f t="shared" si="22"/>
        <v>26</v>
      </c>
      <c r="L27" s="34">
        <f t="shared" si="23"/>
        <v>19</v>
      </c>
      <c r="M27" s="34">
        <f t="shared" si="13"/>
        <v>24230.769230769234</v>
      </c>
      <c r="N27" s="7">
        <f t="shared" si="14"/>
        <v>24230.769230769234</v>
      </c>
      <c r="O27" s="7">
        <f t="shared" si="0"/>
        <v>84230.769230769234</v>
      </c>
      <c r="P27" s="7">
        <f t="shared" si="15"/>
        <v>0</v>
      </c>
      <c r="Q27" s="7">
        <f t="shared" si="1"/>
        <v>0</v>
      </c>
      <c r="R27" s="7">
        <f t="shared" si="2"/>
        <v>0</v>
      </c>
      <c r="S27" s="7">
        <f t="shared" si="16"/>
        <v>0</v>
      </c>
      <c r="T27" s="7">
        <f t="shared" si="17"/>
        <v>12323.076923076924</v>
      </c>
      <c r="U27" s="7">
        <f t="shared" si="26"/>
        <v>0</v>
      </c>
      <c r="V27" s="7">
        <f t="shared" si="26"/>
        <v>0</v>
      </c>
      <c r="W27" s="7">
        <f t="shared" si="3"/>
        <v>12323.076923076924</v>
      </c>
      <c r="X27" s="8">
        <f t="shared" si="4"/>
        <v>-1876.9230769230762</v>
      </c>
      <c r="Y27" s="8">
        <f t="shared" si="5"/>
        <v>0</v>
      </c>
      <c r="Z27" s="8">
        <f t="shared" si="6"/>
        <v>0</v>
      </c>
      <c r="AA27" s="27">
        <f t="shared" si="7"/>
        <v>-1876.9230769230762</v>
      </c>
      <c r="AB27" s="7">
        <f t="shared" si="19"/>
        <v>0</v>
      </c>
      <c r="AC27" s="7">
        <f t="shared" si="19"/>
        <v>0</v>
      </c>
      <c r="AD27" s="7">
        <f t="shared" si="19"/>
        <v>0</v>
      </c>
      <c r="AE27" s="7">
        <f t="shared" si="20"/>
        <v>0</v>
      </c>
      <c r="AG27" s="7">
        <f t="shared" si="8"/>
        <v>0</v>
      </c>
      <c r="AI27" s="7">
        <f t="shared" si="9"/>
        <v>0</v>
      </c>
    </row>
    <row r="28" spans="1:35" x14ac:dyDescent="0.25">
      <c r="A28" s="28"/>
      <c r="B28" s="22">
        <v>20</v>
      </c>
      <c r="C28" s="29"/>
      <c r="D28" s="35">
        <f t="shared" si="25"/>
        <v>24230.769230769234</v>
      </c>
      <c r="E28" s="31"/>
      <c r="F28" s="31"/>
      <c r="G28" s="32">
        <f t="shared" si="11"/>
        <v>0</v>
      </c>
      <c r="H28" s="33"/>
      <c r="I28" s="30">
        <f t="shared" si="24"/>
        <v>0</v>
      </c>
      <c r="J28" s="30">
        <f t="shared" si="12"/>
        <v>60000</v>
      </c>
      <c r="K28" s="21">
        <f t="shared" si="22"/>
        <v>26</v>
      </c>
      <c r="L28" s="34">
        <f t="shared" si="23"/>
        <v>20</v>
      </c>
      <c r="M28" s="34">
        <f t="shared" si="13"/>
        <v>24230.769230769234</v>
      </c>
      <c r="N28" s="7">
        <f t="shared" si="14"/>
        <v>24230.769230769234</v>
      </c>
      <c r="O28" s="7">
        <f t="shared" si="0"/>
        <v>84230.769230769234</v>
      </c>
      <c r="P28" s="7">
        <f t="shared" si="15"/>
        <v>0</v>
      </c>
      <c r="Q28" s="7">
        <f t="shared" si="1"/>
        <v>0</v>
      </c>
      <c r="R28" s="7">
        <f t="shared" si="2"/>
        <v>0</v>
      </c>
      <c r="S28" s="7">
        <f t="shared" si="16"/>
        <v>0</v>
      </c>
      <c r="T28" s="7">
        <f t="shared" si="17"/>
        <v>12323.076923076924</v>
      </c>
      <c r="U28" s="7">
        <f t="shared" si="26"/>
        <v>0</v>
      </c>
      <c r="V28" s="7">
        <f t="shared" si="26"/>
        <v>0</v>
      </c>
      <c r="W28" s="7">
        <f t="shared" si="3"/>
        <v>12323.076923076924</v>
      </c>
      <c r="X28" s="8">
        <f t="shared" si="4"/>
        <v>-1876.9230769230762</v>
      </c>
      <c r="Y28" s="8">
        <f t="shared" si="5"/>
        <v>0</v>
      </c>
      <c r="Z28" s="8">
        <f t="shared" si="6"/>
        <v>0</v>
      </c>
      <c r="AA28" s="27">
        <f t="shared" si="7"/>
        <v>-1876.9230769230762</v>
      </c>
      <c r="AB28" s="7">
        <f t="shared" si="19"/>
        <v>0</v>
      </c>
      <c r="AC28" s="7">
        <f t="shared" si="19"/>
        <v>0</v>
      </c>
      <c r="AD28" s="7">
        <f t="shared" si="19"/>
        <v>0</v>
      </c>
      <c r="AE28" s="7">
        <f t="shared" si="20"/>
        <v>0</v>
      </c>
      <c r="AG28" s="7">
        <f t="shared" si="8"/>
        <v>0</v>
      </c>
      <c r="AI28" s="7">
        <f t="shared" si="9"/>
        <v>0</v>
      </c>
    </row>
    <row r="29" spans="1:35" x14ac:dyDescent="0.25">
      <c r="A29" s="28"/>
      <c r="B29" s="22">
        <v>21</v>
      </c>
      <c r="C29" s="29"/>
      <c r="D29" s="35">
        <f t="shared" si="25"/>
        <v>24230.769230769234</v>
      </c>
      <c r="E29" s="31"/>
      <c r="F29" s="31"/>
      <c r="G29" s="32">
        <f t="shared" si="11"/>
        <v>0</v>
      </c>
      <c r="H29" s="33"/>
      <c r="I29" s="30">
        <f t="shared" si="24"/>
        <v>0</v>
      </c>
      <c r="J29" s="30">
        <f t="shared" si="12"/>
        <v>60000</v>
      </c>
      <c r="K29" s="21">
        <f t="shared" si="22"/>
        <v>26</v>
      </c>
      <c r="L29" s="34">
        <f t="shared" si="23"/>
        <v>21</v>
      </c>
      <c r="M29" s="34">
        <f t="shared" si="13"/>
        <v>24230.769230769234</v>
      </c>
      <c r="N29" s="7">
        <f t="shared" si="14"/>
        <v>24230.769230769234</v>
      </c>
      <c r="O29" s="7">
        <f t="shared" si="0"/>
        <v>84230.769230769234</v>
      </c>
      <c r="P29" s="7">
        <f t="shared" si="15"/>
        <v>0</v>
      </c>
      <c r="Q29" s="7">
        <f t="shared" si="1"/>
        <v>0</v>
      </c>
      <c r="R29" s="7">
        <f t="shared" si="2"/>
        <v>0</v>
      </c>
      <c r="S29" s="7">
        <f t="shared" si="16"/>
        <v>0</v>
      </c>
      <c r="T29" s="7">
        <f t="shared" si="17"/>
        <v>12323.076923076924</v>
      </c>
      <c r="U29" s="7">
        <f t="shared" si="26"/>
        <v>0</v>
      </c>
      <c r="V29" s="7">
        <f t="shared" si="26"/>
        <v>0</v>
      </c>
      <c r="W29" s="7">
        <f t="shared" si="3"/>
        <v>12323.076923076924</v>
      </c>
      <c r="X29" s="8">
        <f t="shared" si="4"/>
        <v>-1876.9230769230762</v>
      </c>
      <c r="Y29" s="8">
        <f t="shared" si="5"/>
        <v>0</v>
      </c>
      <c r="Z29" s="8">
        <f t="shared" si="6"/>
        <v>0</v>
      </c>
      <c r="AA29" s="27">
        <f t="shared" si="7"/>
        <v>-1876.9230769230762</v>
      </c>
      <c r="AB29" s="7">
        <f t="shared" si="19"/>
        <v>0</v>
      </c>
      <c r="AC29" s="7">
        <f t="shared" si="19"/>
        <v>0</v>
      </c>
      <c r="AD29" s="7">
        <f t="shared" si="19"/>
        <v>0</v>
      </c>
      <c r="AE29" s="7">
        <f t="shared" si="20"/>
        <v>0</v>
      </c>
      <c r="AG29" s="7">
        <f t="shared" si="8"/>
        <v>0</v>
      </c>
      <c r="AI29" s="7">
        <f t="shared" si="9"/>
        <v>0</v>
      </c>
    </row>
    <row r="30" spans="1:35" x14ac:dyDescent="0.25">
      <c r="A30" s="28"/>
      <c r="B30" s="22">
        <v>22</v>
      </c>
      <c r="C30" s="29"/>
      <c r="D30" s="35">
        <f t="shared" si="25"/>
        <v>24230.769230769234</v>
      </c>
      <c r="E30" s="31"/>
      <c r="F30" s="31"/>
      <c r="G30" s="32">
        <f t="shared" si="11"/>
        <v>0</v>
      </c>
      <c r="H30" s="33"/>
      <c r="I30" s="30">
        <f t="shared" si="24"/>
        <v>0</v>
      </c>
      <c r="J30" s="30">
        <f t="shared" si="12"/>
        <v>60000</v>
      </c>
      <c r="K30" s="21">
        <f t="shared" si="22"/>
        <v>26</v>
      </c>
      <c r="L30" s="34">
        <f t="shared" si="23"/>
        <v>22</v>
      </c>
      <c r="M30" s="34">
        <f t="shared" si="13"/>
        <v>24230.769230769234</v>
      </c>
      <c r="N30" s="7">
        <f t="shared" si="14"/>
        <v>24230.769230769234</v>
      </c>
      <c r="O30" s="7">
        <f t="shared" si="0"/>
        <v>84230.769230769234</v>
      </c>
      <c r="P30" s="7">
        <f t="shared" si="15"/>
        <v>0</v>
      </c>
      <c r="Q30" s="7">
        <f t="shared" si="1"/>
        <v>0</v>
      </c>
      <c r="R30" s="7">
        <f t="shared" si="2"/>
        <v>0</v>
      </c>
      <c r="S30" s="7">
        <f t="shared" si="16"/>
        <v>0</v>
      </c>
      <c r="T30" s="7">
        <f t="shared" si="17"/>
        <v>12323.076923076924</v>
      </c>
      <c r="U30" s="7">
        <f t="shared" si="26"/>
        <v>0</v>
      </c>
      <c r="V30" s="7">
        <f t="shared" si="26"/>
        <v>0</v>
      </c>
      <c r="W30" s="7">
        <f t="shared" si="3"/>
        <v>12323.076923076924</v>
      </c>
      <c r="X30" s="8">
        <f t="shared" si="4"/>
        <v>-1876.9230769230762</v>
      </c>
      <c r="Y30" s="8">
        <f t="shared" si="5"/>
        <v>0</v>
      </c>
      <c r="Z30" s="8">
        <f t="shared" si="6"/>
        <v>0</v>
      </c>
      <c r="AA30" s="27">
        <f t="shared" si="7"/>
        <v>-1876.9230769230762</v>
      </c>
      <c r="AB30" s="7">
        <f t="shared" si="19"/>
        <v>0</v>
      </c>
      <c r="AC30" s="7">
        <f t="shared" si="19"/>
        <v>0</v>
      </c>
      <c r="AD30" s="7">
        <f t="shared" si="19"/>
        <v>0</v>
      </c>
      <c r="AE30" s="7">
        <f t="shared" si="20"/>
        <v>0</v>
      </c>
      <c r="AG30" s="7">
        <f t="shared" si="8"/>
        <v>0</v>
      </c>
      <c r="AI30" s="7">
        <f t="shared" si="9"/>
        <v>0</v>
      </c>
    </row>
    <row r="31" spans="1:35" x14ac:dyDescent="0.25">
      <c r="A31" s="28"/>
      <c r="B31" s="22">
        <v>23</v>
      </c>
      <c r="C31" s="29"/>
      <c r="D31" s="35">
        <f t="shared" si="25"/>
        <v>24230.769230769234</v>
      </c>
      <c r="E31" s="31"/>
      <c r="F31" s="31"/>
      <c r="G31" s="32">
        <f t="shared" si="11"/>
        <v>0</v>
      </c>
      <c r="H31" s="33"/>
      <c r="I31" s="30">
        <f t="shared" si="24"/>
        <v>0</v>
      </c>
      <c r="J31" s="30">
        <f t="shared" si="12"/>
        <v>60000</v>
      </c>
      <c r="K31" s="21">
        <f t="shared" si="22"/>
        <v>26</v>
      </c>
      <c r="L31" s="34">
        <f t="shared" si="23"/>
        <v>23</v>
      </c>
      <c r="M31" s="34">
        <f t="shared" si="13"/>
        <v>24230.769230769234</v>
      </c>
      <c r="N31" s="7">
        <f t="shared" si="14"/>
        <v>24230.769230769234</v>
      </c>
      <c r="O31" s="7">
        <f t="shared" si="0"/>
        <v>84230.769230769234</v>
      </c>
      <c r="P31" s="7">
        <f t="shared" si="15"/>
        <v>0</v>
      </c>
      <c r="Q31" s="7">
        <f t="shared" si="1"/>
        <v>0</v>
      </c>
      <c r="R31" s="7">
        <f t="shared" si="2"/>
        <v>0</v>
      </c>
      <c r="S31" s="7">
        <f t="shared" si="16"/>
        <v>0</v>
      </c>
      <c r="T31" s="7">
        <f t="shared" si="17"/>
        <v>12323.076923076924</v>
      </c>
      <c r="U31" s="7">
        <f t="shared" si="26"/>
        <v>0</v>
      </c>
      <c r="V31" s="7">
        <f t="shared" si="26"/>
        <v>0</v>
      </c>
      <c r="W31" s="7">
        <f t="shared" si="3"/>
        <v>12323.076923076924</v>
      </c>
      <c r="X31" s="8">
        <f t="shared" si="4"/>
        <v>-1876.9230769230762</v>
      </c>
      <c r="Y31" s="8">
        <f t="shared" si="5"/>
        <v>0</v>
      </c>
      <c r="Z31" s="8">
        <f t="shared" si="6"/>
        <v>0</v>
      </c>
      <c r="AA31" s="27">
        <f t="shared" si="7"/>
        <v>-1876.9230769230762</v>
      </c>
      <c r="AB31" s="7">
        <f t="shared" si="19"/>
        <v>0</v>
      </c>
      <c r="AC31" s="7">
        <f t="shared" si="19"/>
        <v>0</v>
      </c>
      <c r="AD31" s="7">
        <f t="shared" si="19"/>
        <v>0</v>
      </c>
      <c r="AE31" s="7">
        <f t="shared" si="20"/>
        <v>0</v>
      </c>
      <c r="AG31" s="7">
        <f t="shared" si="8"/>
        <v>0</v>
      </c>
      <c r="AI31" s="7">
        <f t="shared" si="9"/>
        <v>0</v>
      </c>
    </row>
    <row r="32" spans="1:35" x14ac:dyDescent="0.25">
      <c r="A32" s="28"/>
      <c r="B32" s="22">
        <v>24</v>
      </c>
      <c r="C32" s="29"/>
      <c r="D32" s="35">
        <f t="shared" si="25"/>
        <v>24230.769230769234</v>
      </c>
      <c r="E32" s="31"/>
      <c r="F32" s="31"/>
      <c r="G32" s="32">
        <f t="shared" si="11"/>
        <v>0</v>
      </c>
      <c r="H32" s="33"/>
      <c r="I32" s="30">
        <f t="shared" si="24"/>
        <v>0</v>
      </c>
      <c r="J32" s="30">
        <f t="shared" si="12"/>
        <v>60000</v>
      </c>
      <c r="K32" s="21">
        <f t="shared" si="22"/>
        <v>26</v>
      </c>
      <c r="L32" s="34">
        <f t="shared" si="23"/>
        <v>24</v>
      </c>
      <c r="M32" s="34">
        <f t="shared" si="13"/>
        <v>24230.769230769234</v>
      </c>
      <c r="N32" s="7">
        <f t="shared" si="14"/>
        <v>24230.769230769234</v>
      </c>
      <c r="O32" s="7">
        <f t="shared" si="0"/>
        <v>84230.769230769234</v>
      </c>
      <c r="P32" s="7">
        <f t="shared" si="15"/>
        <v>0</v>
      </c>
      <c r="Q32" s="7">
        <f t="shared" si="1"/>
        <v>0</v>
      </c>
      <c r="R32" s="7">
        <f t="shared" si="2"/>
        <v>0</v>
      </c>
      <c r="S32" s="7">
        <f t="shared" si="16"/>
        <v>0</v>
      </c>
      <c r="T32" s="7">
        <f t="shared" si="17"/>
        <v>12323.076923076924</v>
      </c>
      <c r="U32" s="7">
        <f t="shared" si="26"/>
        <v>0</v>
      </c>
      <c r="V32" s="7">
        <f t="shared" si="26"/>
        <v>0</v>
      </c>
      <c r="W32" s="7">
        <f t="shared" si="3"/>
        <v>12323.076923076924</v>
      </c>
      <c r="X32" s="8">
        <f t="shared" si="4"/>
        <v>-1876.9230769230762</v>
      </c>
      <c r="Y32" s="8">
        <f t="shared" si="5"/>
        <v>0</v>
      </c>
      <c r="Z32" s="8">
        <f t="shared" si="6"/>
        <v>0</v>
      </c>
      <c r="AA32" s="27">
        <f t="shared" si="7"/>
        <v>-1876.9230769230762</v>
      </c>
      <c r="AB32" s="7">
        <f t="shared" si="19"/>
        <v>0</v>
      </c>
      <c r="AC32" s="7">
        <f t="shared" si="19"/>
        <v>0</v>
      </c>
      <c r="AD32" s="7">
        <f t="shared" si="19"/>
        <v>0</v>
      </c>
      <c r="AE32" s="7">
        <f t="shared" si="20"/>
        <v>0</v>
      </c>
      <c r="AG32" s="7">
        <f t="shared" si="8"/>
        <v>0</v>
      </c>
      <c r="AI32" s="7">
        <f t="shared" si="9"/>
        <v>0</v>
      </c>
    </row>
    <row r="33" spans="1:35" x14ac:dyDescent="0.25">
      <c r="A33" s="28"/>
      <c r="B33" s="22">
        <v>25</v>
      </c>
      <c r="C33" s="29"/>
      <c r="D33" s="35">
        <f t="shared" si="25"/>
        <v>24230.769230769234</v>
      </c>
      <c r="E33" s="31"/>
      <c r="F33" s="31"/>
      <c r="G33" s="32">
        <f t="shared" si="11"/>
        <v>0</v>
      </c>
      <c r="H33" s="33"/>
      <c r="I33" s="30">
        <f t="shared" si="24"/>
        <v>0</v>
      </c>
      <c r="J33" s="30">
        <f t="shared" si="12"/>
        <v>60000</v>
      </c>
      <c r="K33" s="21">
        <f t="shared" si="22"/>
        <v>26</v>
      </c>
      <c r="L33" s="34">
        <f t="shared" si="23"/>
        <v>25</v>
      </c>
      <c r="M33" s="34">
        <f t="shared" si="13"/>
        <v>24230.769230769234</v>
      </c>
      <c r="N33" s="7">
        <f t="shared" si="14"/>
        <v>24230.769230769234</v>
      </c>
      <c r="O33" s="7">
        <f t="shared" si="0"/>
        <v>84230.769230769234</v>
      </c>
      <c r="P33" s="7">
        <f t="shared" si="15"/>
        <v>0</v>
      </c>
      <c r="Q33" s="7">
        <f t="shared" si="1"/>
        <v>0</v>
      </c>
      <c r="R33" s="7">
        <f t="shared" si="2"/>
        <v>0</v>
      </c>
      <c r="S33" s="7">
        <f t="shared" si="16"/>
        <v>0</v>
      </c>
      <c r="T33" s="7">
        <f t="shared" si="17"/>
        <v>12323.076923076924</v>
      </c>
      <c r="U33" s="7">
        <f t="shared" si="26"/>
        <v>0</v>
      </c>
      <c r="V33" s="7">
        <f t="shared" si="26"/>
        <v>0</v>
      </c>
      <c r="W33" s="7">
        <f t="shared" si="3"/>
        <v>12323.076923076924</v>
      </c>
      <c r="X33" s="8">
        <f t="shared" si="4"/>
        <v>-1876.9230769230762</v>
      </c>
      <c r="Y33" s="8">
        <f t="shared" si="5"/>
        <v>0</v>
      </c>
      <c r="Z33" s="8">
        <f t="shared" si="6"/>
        <v>0</v>
      </c>
      <c r="AA33" s="27">
        <f t="shared" si="7"/>
        <v>-1876.9230769230762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20"/>
        <v>0</v>
      </c>
      <c r="AG33" s="7">
        <f t="shared" si="8"/>
        <v>0</v>
      </c>
      <c r="AI33" s="7">
        <f t="shared" si="9"/>
        <v>0</v>
      </c>
    </row>
    <row r="34" spans="1:35" x14ac:dyDescent="0.25">
      <c r="A34" s="28"/>
      <c r="B34" s="22">
        <v>26</v>
      </c>
      <c r="C34" s="29"/>
      <c r="D34" s="35">
        <f t="shared" si="25"/>
        <v>24230.769230769234</v>
      </c>
      <c r="E34" s="31"/>
      <c r="F34" s="31"/>
      <c r="G34" s="32">
        <f t="shared" si="11"/>
        <v>0</v>
      </c>
      <c r="H34" s="33"/>
      <c r="I34" s="30">
        <f t="shared" si="24"/>
        <v>0</v>
      </c>
      <c r="J34" s="30">
        <f t="shared" si="12"/>
        <v>60000</v>
      </c>
      <c r="K34" s="21">
        <f t="shared" si="22"/>
        <v>26</v>
      </c>
      <c r="L34" s="34">
        <f t="shared" si="23"/>
        <v>26</v>
      </c>
      <c r="M34" s="34">
        <f t="shared" si="13"/>
        <v>24230.769230769234</v>
      </c>
      <c r="N34" s="7">
        <f t="shared" si="14"/>
        <v>24230.769230769234</v>
      </c>
      <c r="O34" s="7">
        <f t="shared" si="0"/>
        <v>84230.769230769234</v>
      </c>
      <c r="P34" s="7">
        <f t="shared" si="15"/>
        <v>0</v>
      </c>
      <c r="Q34" s="7">
        <f t="shared" si="1"/>
        <v>0</v>
      </c>
      <c r="R34" s="7">
        <f t="shared" si="2"/>
        <v>0</v>
      </c>
      <c r="S34" s="7">
        <f t="shared" si="16"/>
        <v>0</v>
      </c>
      <c r="T34" s="7">
        <f t="shared" si="17"/>
        <v>12323.076923076924</v>
      </c>
      <c r="U34" s="7">
        <f t="shared" si="26"/>
        <v>0</v>
      </c>
      <c r="V34" s="7">
        <f t="shared" si="26"/>
        <v>0</v>
      </c>
      <c r="W34" s="7">
        <f t="shared" si="3"/>
        <v>12323.076923076924</v>
      </c>
      <c r="X34" s="8">
        <f t="shared" si="4"/>
        <v>-1876.9230769230762</v>
      </c>
      <c r="Y34" s="8">
        <f t="shared" si="5"/>
        <v>0</v>
      </c>
      <c r="Z34" s="8">
        <f t="shared" si="6"/>
        <v>0</v>
      </c>
      <c r="AA34" s="27">
        <f t="shared" si="7"/>
        <v>-1876.9230769230762</v>
      </c>
      <c r="AB34" s="7">
        <f t="shared" si="19"/>
        <v>0</v>
      </c>
      <c r="AC34" s="7">
        <f t="shared" si="19"/>
        <v>0</v>
      </c>
      <c r="AD34" s="7">
        <f t="shared" si="19"/>
        <v>0</v>
      </c>
      <c r="AE34" s="7">
        <f t="shared" si="20"/>
        <v>0</v>
      </c>
      <c r="AG34" s="7">
        <f t="shared" si="8"/>
        <v>0</v>
      </c>
      <c r="AI34" s="7">
        <f t="shared" si="9"/>
        <v>0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24230.769230769234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60000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12323.076923076924</v>
      </c>
      <c r="AC36" s="41">
        <f>SUM(AC9:AC35)</f>
        <v>0</v>
      </c>
      <c r="AD36" s="41">
        <f>SUM(AD9:AD34)</f>
        <v>0</v>
      </c>
      <c r="AE36" s="41">
        <f>SUM(AE9:AE35)</f>
        <v>12323.076923076924</v>
      </c>
      <c r="AG36" s="41">
        <f>SUM(AG9:AG35)</f>
        <v>1938.4200000000008</v>
      </c>
      <c r="AI36" s="41">
        <f>SUM(AI9:AI35)</f>
        <v>69969.272307692314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24230.769230769234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60000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84230.769230769234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12323.076923076924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12323.076923076924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10446.153846153848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1876.9230769230762</v>
      </c>
      <c r="AC46" s="45">
        <f>AC36-AC43</f>
        <v>0</v>
      </c>
      <c r="AD46" s="45">
        <f>AD36-AD43</f>
        <v>0</v>
      </c>
      <c r="AE46" s="45">
        <f>AB46+AC46+AD46</f>
        <v>1876.9230769230762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workbookViewId="0">
      <selection activeCell="B43" sqref="B43:AA43"/>
    </sheetView>
  </sheetViews>
  <sheetFormatPr defaultColWidth="9.140625" defaultRowHeight="15" x14ac:dyDescent="0.25"/>
  <cols>
    <col min="1" max="1" width="12.140625" style="2" customWidth="1"/>
    <col min="2" max="2" width="6" style="2" customWidth="1"/>
    <col min="3" max="3" width="13.42578125" style="3" customWidth="1"/>
    <col min="4" max="4" width="14.140625" style="4" customWidth="1"/>
    <col min="5" max="6" width="11.85546875" style="4" customWidth="1"/>
    <col min="7" max="7" width="11.5703125" style="5" bestFit="1" customWidth="1"/>
    <col min="8" max="8" width="13" style="5" customWidth="1"/>
    <col min="9" max="9" width="13.42578125" style="4" customWidth="1"/>
    <col min="10" max="10" width="14.140625" style="4" customWidth="1"/>
    <col min="11" max="11" width="11.5703125" style="2" bestFit="1" customWidth="1"/>
    <col min="12" max="12" width="15" style="4" customWidth="1"/>
    <col min="13" max="13" width="14.85546875" style="2" customWidth="1"/>
    <col min="14" max="14" width="15.7109375" style="4" customWidth="1"/>
    <col min="15" max="15" width="14.7109375" style="4" customWidth="1"/>
    <col min="16" max="16" width="12.7109375" style="6" customWidth="1"/>
    <col min="17" max="18" width="11.5703125" style="6" customWidth="1"/>
    <col min="19" max="19" width="12.140625" style="6" bestFit="1" customWidth="1"/>
    <col min="20" max="20" width="11.7109375" style="6" customWidth="1"/>
    <col min="21" max="23" width="11.28515625" style="6" customWidth="1"/>
    <col min="24" max="24" width="11.7109375" style="6" bestFit="1" customWidth="1"/>
    <col min="25" max="25" width="11.28515625" style="6" customWidth="1"/>
    <col min="26" max="26" width="16" style="6" bestFit="1" customWidth="1"/>
    <col min="27" max="27" width="11.28515625" style="6" customWidth="1"/>
    <col min="28" max="28" width="14.5703125" style="7" customWidth="1"/>
    <col min="29" max="30" width="11.28515625" style="7" customWidth="1"/>
    <col min="31" max="31" width="13.28515625" style="7" customWidth="1"/>
    <col min="32" max="32" width="2.28515625" style="6" customWidth="1"/>
    <col min="33" max="33" width="15.5703125" style="7" bestFit="1" customWidth="1"/>
    <col min="34" max="34" width="2.28515625" style="7" customWidth="1"/>
    <col min="35" max="35" width="12.42578125" style="7" customWidth="1"/>
    <col min="36" max="16384" width="9.140625" style="6"/>
  </cols>
  <sheetData>
    <row r="1" spans="1:35" ht="15.75" x14ac:dyDescent="0.25">
      <c r="A1" s="1" t="s">
        <v>0</v>
      </c>
    </row>
    <row r="2" spans="1:35" ht="15.75" x14ac:dyDescent="0.25">
      <c r="A2" s="1"/>
      <c r="R2" s="8"/>
    </row>
    <row r="3" spans="1:35" ht="15.75" x14ac:dyDescent="0.25">
      <c r="A3" s="1"/>
      <c r="G3" s="9"/>
      <c r="H3" s="9"/>
      <c r="I3" s="10"/>
      <c r="R3" s="8"/>
      <c r="S3" s="8"/>
      <c r="T3" s="8"/>
    </row>
    <row r="4" spans="1:35" x14ac:dyDescent="0.25">
      <c r="F4" s="10"/>
      <c r="G4" s="11"/>
      <c r="H4" s="11"/>
      <c r="I4" s="5"/>
      <c r="K4" s="12"/>
      <c r="M4" s="13"/>
      <c r="O4" s="12"/>
    </row>
    <row r="5" spans="1:35" s="18" customFormat="1" ht="12.75" x14ac:dyDescent="0.2">
      <c r="A5" s="14"/>
      <c r="B5" s="14"/>
      <c r="C5" s="15" t="s">
        <v>1</v>
      </c>
      <c r="D5" s="16" t="s">
        <v>2</v>
      </c>
      <c r="E5" s="16"/>
      <c r="F5" s="16"/>
      <c r="G5" s="17"/>
      <c r="H5" s="17"/>
      <c r="I5" s="16" t="s">
        <v>3</v>
      </c>
      <c r="J5" s="16" t="s">
        <v>4</v>
      </c>
      <c r="K5" s="14" t="s">
        <v>5</v>
      </c>
      <c r="L5" s="16" t="s">
        <v>6</v>
      </c>
      <c r="M5" s="14" t="s">
        <v>7</v>
      </c>
      <c r="N5" s="16" t="s">
        <v>8</v>
      </c>
      <c r="O5" s="16" t="s">
        <v>9</v>
      </c>
      <c r="P5" s="18" t="s">
        <v>10</v>
      </c>
      <c r="Q5" s="18" t="s">
        <v>11</v>
      </c>
      <c r="T5" s="18" t="s">
        <v>12</v>
      </c>
      <c r="U5" s="18" t="s">
        <v>13</v>
      </c>
      <c r="AB5" s="19"/>
      <c r="AC5" s="19"/>
      <c r="AD5" s="19"/>
      <c r="AE5" s="19"/>
      <c r="AG5" s="19"/>
      <c r="AH5" s="19"/>
      <c r="AI5" s="19"/>
    </row>
    <row r="6" spans="1:35" ht="70.5" customHeight="1" x14ac:dyDescent="0.25">
      <c r="A6" s="58" t="s">
        <v>14</v>
      </c>
      <c r="B6" s="59" t="s">
        <v>15</v>
      </c>
      <c r="C6" s="60" t="s">
        <v>16</v>
      </c>
      <c r="D6" s="57" t="s">
        <v>17</v>
      </c>
      <c r="E6" s="61" t="s">
        <v>18</v>
      </c>
      <c r="F6" s="60" t="s">
        <v>19</v>
      </c>
      <c r="G6" s="65" t="s">
        <v>20</v>
      </c>
      <c r="H6" s="61" t="s">
        <v>21</v>
      </c>
      <c r="I6" s="57" t="s">
        <v>22</v>
      </c>
      <c r="J6" s="55" t="s">
        <v>23</v>
      </c>
      <c r="K6" s="56" t="s">
        <v>24</v>
      </c>
      <c r="L6" s="57" t="s">
        <v>25</v>
      </c>
      <c r="M6" s="56" t="s">
        <v>26</v>
      </c>
      <c r="N6" s="57" t="s">
        <v>27</v>
      </c>
      <c r="O6" s="47" t="s">
        <v>28</v>
      </c>
      <c r="P6" s="57" t="s">
        <v>29</v>
      </c>
      <c r="Q6" s="57"/>
      <c r="R6" s="57"/>
      <c r="S6" s="57"/>
      <c r="T6" s="57" t="s">
        <v>30</v>
      </c>
      <c r="U6" s="57"/>
      <c r="V6" s="57"/>
      <c r="W6" s="57"/>
      <c r="X6" s="57" t="s">
        <v>31</v>
      </c>
      <c r="Y6" s="57"/>
      <c r="Z6" s="57"/>
      <c r="AA6" s="57"/>
      <c r="AB6" s="64" t="s">
        <v>32</v>
      </c>
      <c r="AC6" s="64"/>
      <c r="AD6" s="64"/>
      <c r="AE6" s="64"/>
      <c r="AF6" s="47"/>
      <c r="AG6" s="63" t="s">
        <v>33</v>
      </c>
      <c r="AI6" s="63" t="s">
        <v>34</v>
      </c>
    </row>
    <row r="7" spans="1:35" ht="32.25" customHeight="1" x14ac:dyDescent="0.25">
      <c r="A7" s="58"/>
      <c r="B7" s="59"/>
      <c r="C7" s="60"/>
      <c r="D7" s="57"/>
      <c r="E7" s="61"/>
      <c r="F7" s="60"/>
      <c r="G7" s="65"/>
      <c r="H7" s="61"/>
      <c r="I7" s="57"/>
      <c r="J7" s="55"/>
      <c r="K7" s="56"/>
      <c r="L7" s="57"/>
      <c r="M7" s="56"/>
      <c r="N7" s="57"/>
      <c r="O7" s="47"/>
      <c r="P7" s="18" t="s">
        <v>35</v>
      </c>
      <c r="Q7" s="18" t="s">
        <v>36</v>
      </c>
      <c r="R7" s="18" t="s">
        <v>37</v>
      </c>
      <c r="S7" s="18" t="s">
        <v>38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35</v>
      </c>
      <c r="Y7" s="18" t="s">
        <v>36</v>
      </c>
      <c r="Z7" s="18" t="s">
        <v>37</v>
      </c>
      <c r="AA7" s="18" t="s">
        <v>38</v>
      </c>
      <c r="AB7" s="18" t="s">
        <v>35</v>
      </c>
      <c r="AC7" s="18" t="s">
        <v>36</v>
      </c>
      <c r="AD7" s="18" t="s">
        <v>37</v>
      </c>
      <c r="AE7" s="18" t="s">
        <v>38</v>
      </c>
      <c r="AG7" s="63"/>
      <c r="AI7" s="63"/>
    </row>
    <row r="8" spans="1:35" x14ac:dyDescent="0.25">
      <c r="A8" s="21"/>
      <c r="B8" s="22"/>
      <c r="C8" s="49"/>
      <c r="D8" s="47">
        <v>0</v>
      </c>
      <c r="E8" s="47"/>
      <c r="F8" s="47"/>
      <c r="G8" s="48"/>
      <c r="H8" s="48"/>
      <c r="I8" s="25">
        <v>0</v>
      </c>
      <c r="J8" s="25"/>
      <c r="K8" s="46"/>
      <c r="L8" s="47"/>
      <c r="M8" s="46"/>
      <c r="N8" s="47"/>
      <c r="O8" s="47"/>
      <c r="P8" s="18"/>
      <c r="Q8" s="18"/>
      <c r="R8" s="18"/>
      <c r="S8" s="18"/>
      <c r="T8" s="18"/>
      <c r="U8" s="18"/>
      <c r="V8" s="18"/>
      <c r="W8" s="18"/>
      <c r="X8" s="27">
        <v>0</v>
      </c>
      <c r="Y8" s="27">
        <v>0</v>
      </c>
      <c r="Z8" s="27">
        <v>0</v>
      </c>
      <c r="AA8" s="27">
        <f>X8+Y8</f>
        <v>0</v>
      </c>
      <c r="AB8" s="7">
        <v>0</v>
      </c>
      <c r="AC8" s="7">
        <v>0</v>
      </c>
      <c r="AD8" s="7">
        <v>0</v>
      </c>
      <c r="AE8" s="7">
        <v>0</v>
      </c>
    </row>
    <row r="9" spans="1:35" x14ac:dyDescent="0.25">
      <c r="A9" s="28"/>
      <c r="B9" s="22">
        <v>1</v>
      </c>
      <c r="C9" s="29">
        <f>350000/26</f>
        <v>13461.538461538461</v>
      </c>
      <c r="D9" s="30">
        <f>D8</f>
        <v>0</v>
      </c>
      <c r="E9" s="31"/>
      <c r="F9" s="31"/>
      <c r="G9" s="32">
        <f>E9+F9</f>
        <v>0</v>
      </c>
      <c r="H9" s="33"/>
      <c r="I9" s="30">
        <f>I8+G9</f>
        <v>0</v>
      </c>
      <c r="J9" s="30">
        <f>J8+H9</f>
        <v>0</v>
      </c>
      <c r="K9" s="21">
        <v>26</v>
      </c>
      <c r="L9" s="7">
        <f>B9</f>
        <v>1</v>
      </c>
      <c r="M9" s="34">
        <f>IF(B9=B8+1,C9*(K9-L9+1)+D9,M8)</f>
        <v>350000</v>
      </c>
      <c r="N9" s="7">
        <f>M9+I9</f>
        <v>350000</v>
      </c>
      <c r="O9" s="7">
        <f t="shared" ref="O9:O34" si="0">I9+M9+J9</f>
        <v>350000</v>
      </c>
      <c r="P9" s="7">
        <f>IF(M9&gt;50000,(M9-50000)*20%+3600,IF(M9&gt;30000,(M9-30000)*18%,0))</f>
        <v>63600</v>
      </c>
      <c r="Q9" s="7">
        <f t="shared" ref="Q9:Q34" si="1">IF(N9&gt;1000000,(N9-1000000)*19%+124900,IF(N9&gt;500000,(N9-500000)*18%+34900,IF(N9&gt;450000,(N9-450000)*17%+26400,IF(N9&gt;400000,(N9-400000)*16%+18400,IF(N9&gt;350000,(N9-350000)*15%+10900,IF(N9&gt;300000,(N9-300000)*14%+3900,IF(N9&gt;270000,(N9-270000)*13%,0)))))))</f>
        <v>10900</v>
      </c>
      <c r="R9" s="7">
        <f t="shared" ref="R9:R34" si="2">IF(N9&gt;270000,(N9-270000)*10%,0)</f>
        <v>8000</v>
      </c>
      <c r="S9" s="7">
        <f>P9+Q9+R9</f>
        <v>82500</v>
      </c>
      <c r="T9" s="7">
        <f>AB8</f>
        <v>0</v>
      </c>
      <c r="U9" s="7">
        <f>AC8</f>
        <v>0</v>
      </c>
      <c r="V9" s="7">
        <f>AD8</f>
        <v>0</v>
      </c>
      <c r="W9" s="7">
        <f t="shared" ref="W9:W34" si="3">+T9+U9</f>
        <v>0</v>
      </c>
      <c r="X9" s="8">
        <f t="shared" ref="X9:X34" si="4">IF(((P9/K9*L9)-T9)+IF(O9&gt;50000,(O9-50000)*20%+3600,IF(O9&gt;30000,(O9-30000)*18%,0))-IF(M9&gt;50000,(M9-50000)*20%+3600,IF(M9&gt;30000,(M9-30000)*18%,0))+AC9+AD9+AG9&gt;((C9+G9+H9)*0.5),((C9+G9+H9)*0.5)-AG9-AC9-AD9,((P9/K9*L9)-T9)+IF(O9&gt;50000,(O9-50000)*20%+3600,IF(O9&gt;30000,(O9-30000)*18%,0))-IF(M9&gt;50000,(M9-50000)*20%+3600,IF(M9&gt;30000,(M9-30000)*18%,0)))</f>
        <v>2446.1538461538439</v>
      </c>
      <c r="Y9" s="8">
        <f t="shared" ref="Y9:Y34" si="5">(Q9/K9*L9)-U9</f>
        <v>419.23076923076923</v>
      </c>
      <c r="Z9" s="8">
        <f t="shared" ref="Z9:Z34" si="6">(R9/K9*L9)-V9</f>
        <v>307.69230769230768</v>
      </c>
      <c r="AA9" s="27">
        <f t="shared" ref="AA9:AA34" si="7">X9+Y9+Z9</f>
        <v>3173.0769230769206</v>
      </c>
      <c r="AB9" s="7">
        <f>IF(X9&gt;0,X9,0)</f>
        <v>2446.1538461538439</v>
      </c>
      <c r="AC9" s="7">
        <f>IF(Y9&gt;0,Y9,0)</f>
        <v>419.23076923076923</v>
      </c>
      <c r="AD9" s="7">
        <f>IF(Z9&gt;0,Z9,0)</f>
        <v>307.69230769230768</v>
      </c>
      <c r="AE9" s="7">
        <f>AB9+AC9+AD9</f>
        <v>3173.0769230769206</v>
      </c>
      <c r="AG9" s="7">
        <f t="shared" ref="AG9:AG34" si="8">ROUND((C9+G9)*8%,2)</f>
        <v>1076.92</v>
      </c>
      <c r="AI9" s="7">
        <f t="shared" ref="AI9:AI34" si="9">(C9+G9+H9)-AE9-AG9</f>
        <v>9211.5415384615408</v>
      </c>
    </row>
    <row r="10" spans="1:35" x14ac:dyDescent="0.25">
      <c r="A10" s="28"/>
      <c r="B10" s="22">
        <v>2</v>
      </c>
      <c r="C10" s="29">
        <f t="shared" ref="C10:C26" si="10">350000/26</f>
        <v>13461.538461538461</v>
      </c>
      <c r="D10" s="30">
        <f>D9+C9</f>
        <v>13461.538461538461</v>
      </c>
      <c r="E10" s="31"/>
      <c r="F10" s="31"/>
      <c r="G10" s="32">
        <f t="shared" ref="G10:G34" si="11">E10+F10</f>
        <v>0</v>
      </c>
      <c r="H10" s="33"/>
      <c r="I10" s="30">
        <f>I9+G10</f>
        <v>0</v>
      </c>
      <c r="J10" s="30">
        <f t="shared" ref="J10:J34" si="12">J9+H10</f>
        <v>0</v>
      </c>
      <c r="K10" s="21">
        <f>K9</f>
        <v>26</v>
      </c>
      <c r="L10" s="7">
        <f>B10</f>
        <v>2</v>
      </c>
      <c r="M10" s="34">
        <f t="shared" ref="M10:M34" si="13">IF(B10=B9+1,C10*(K10-L10+1)+D10,M9)</f>
        <v>349999.99999999994</v>
      </c>
      <c r="N10" s="7">
        <f t="shared" ref="N10:N34" si="14">M10+I10</f>
        <v>349999.99999999994</v>
      </c>
      <c r="O10" s="7">
        <f t="shared" si="0"/>
        <v>349999.99999999994</v>
      </c>
      <c r="P10" s="7">
        <f t="shared" ref="P10:P34" si="15">IF(M10&gt;50000,(M10-50000)*20%+3600,IF(M10&gt;30000,(M10-30000)*18%,0))</f>
        <v>63599.999999999993</v>
      </c>
      <c r="Q10" s="7">
        <f t="shared" si="1"/>
        <v>10899.999999999993</v>
      </c>
      <c r="R10" s="7">
        <f t="shared" si="2"/>
        <v>7999.9999999999945</v>
      </c>
      <c r="S10" s="7">
        <f t="shared" ref="S10:S34" si="16">P10+Q10+R10</f>
        <v>82499.999999999985</v>
      </c>
      <c r="T10" s="7">
        <f t="shared" ref="T10:T34" si="17">T9+AB9</f>
        <v>2446.1538461538439</v>
      </c>
      <c r="U10" s="7">
        <f t="shared" ref="U10:V25" si="18">+U9+AC9</f>
        <v>419.23076923076923</v>
      </c>
      <c r="V10" s="7">
        <f t="shared" si="18"/>
        <v>307.69230769230768</v>
      </c>
      <c r="W10" s="7">
        <f t="shared" si="3"/>
        <v>2865.384615384613</v>
      </c>
      <c r="X10" s="8">
        <f t="shared" si="4"/>
        <v>2446.1538461538512</v>
      </c>
      <c r="Y10" s="8">
        <f t="shared" si="5"/>
        <v>419.23076923076866</v>
      </c>
      <c r="Z10" s="8">
        <f t="shared" si="6"/>
        <v>307.69230769230734</v>
      </c>
      <c r="AA10" s="27">
        <f t="shared" si="7"/>
        <v>3173.076923076927</v>
      </c>
      <c r="AB10" s="7">
        <f t="shared" ref="AB10:AD34" si="19">IF(X10&gt;0,X10,0)</f>
        <v>2446.1538461538512</v>
      </c>
      <c r="AC10" s="7">
        <f t="shared" si="19"/>
        <v>419.23076923076866</v>
      </c>
      <c r="AD10" s="7">
        <f t="shared" si="19"/>
        <v>307.69230769230734</v>
      </c>
      <c r="AE10" s="7">
        <f t="shared" ref="AE10:AE34" si="20">AB10+AC10+AD10</f>
        <v>3173.076923076927</v>
      </c>
      <c r="AG10" s="7">
        <f t="shared" si="8"/>
        <v>1076.92</v>
      </c>
      <c r="AI10" s="7">
        <f t="shared" si="9"/>
        <v>9211.5415384615335</v>
      </c>
    </row>
    <row r="11" spans="1:35" x14ac:dyDescent="0.25">
      <c r="A11" s="28"/>
      <c r="B11" s="22">
        <v>3</v>
      </c>
      <c r="C11" s="29">
        <f t="shared" si="10"/>
        <v>13461.538461538461</v>
      </c>
      <c r="D11" s="30">
        <f t="shared" ref="D11:D12" si="21">D10+C10</f>
        <v>26923.076923076922</v>
      </c>
      <c r="E11" s="31"/>
      <c r="F11" s="31"/>
      <c r="G11" s="32">
        <f t="shared" si="11"/>
        <v>0</v>
      </c>
      <c r="H11" s="33"/>
      <c r="I11" s="30">
        <f>I10+G11</f>
        <v>0</v>
      </c>
      <c r="J11" s="30">
        <f t="shared" si="12"/>
        <v>0</v>
      </c>
      <c r="K11" s="21">
        <f t="shared" ref="K11:K34" si="22">K10</f>
        <v>26</v>
      </c>
      <c r="L11" s="7">
        <f t="shared" ref="L11:L34" si="23">B11</f>
        <v>3</v>
      </c>
      <c r="M11" s="34">
        <f t="shared" si="13"/>
        <v>350000</v>
      </c>
      <c r="N11" s="7">
        <f t="shared" si="14"/>
        <v>350000</v>
      </c>
      <c r="O11" s="7">
        <f t="shared" si="0"/>
        <v>350000</v>
      </c>
      <c r="P11" s="7">
        <f t="shared" si="15"/>
        <v>63600</v>
      </c>
      <c r="Q11" s="7">
        <f t="shared" si="1"/>
        <v>10900</v>
      </c>
      <c r="R11" s="7">
        <f t="shared" si="2"/>
        <v>8000</v>
      </c>
      <c r="S11" s="7">
        <f t="shared" si="16"/>
        <v>82500</v>
      </c>
      <c r="T11" s="7">
        <f t="shared" si="17"/>
        <v>4892.3076923076951</v>
      </c>
      <c r="U11" s="7">
        <f t="shared" si="18"/>
        <v>838.46153846153788</v>
      </c>
      <c r="V11" s="7">
        <f t="shared" si="18"/>
        <v>615.38461538461502</v>
      </c>
      <c r="W11" s="7">
        <f t="shared" si="3"/>
        <v>5730.7692307692332</v>
      </c>
      <c r="X11" s="8">
        <f t="shared" si="4"/>
        <v>2446.1538461538439</v>
      </c>
      <c r="Y11" s="8">
        <f t="shared" si="5"/>
        <v>419.23076923076974</v>
      </c>
      <c r="Z11" s="8">
        <f t="shared" si="6"/>
        <v>307.69230769230808</v>
      </c>
      <c r="AA11" s="27">
        <f t="shared" si="7"/>
        <v>3173.0769230769215</v>
      </c>
      <c r="AB11" s="7">
        <f t="shared" si="19"/>
        <v>2446.1538461538439</v>
      </c>
      <c r="AC11" s="7">
        <f t="shared" si="19"/>
        <v>419.23076923076974</v>
      </c>
      <c r="AD11" s="7">
        <f t="shared" si="19"/>
        <v>307.69230769230808</v>
      </c>
      <c r="AE11" s="7">
        <f t="shared" si="20"/>
        <v>3173.0769230769215</v>
      </c>
      <c r="AG11" s="7">
        <f t="shared" si="8"/>
        <v>1076.92</v>
      </c>
      <c r="AI11" s="7">
        <f t="shared" si="9"/>
        <v>9211.5415384615389</v>
      </c>
    </row>
    <row r="12" spans="1:35" x14ac:dyDescent="0.25">
      <c r="A12" s="28"/>
      <c r="B12" s="22">
        <v>4</v>
      </c>
      <c r="C12" s="29">
        <f t="shared" si="10"/>
        <v>13461.538461538461</v>
      </c>
      <c r="D12" s="30">
        <f t="shared" si="21"/>
        <v>40384.615384615383</v>
      </c>
      <c r="E12" s="31"/>
      <c r="F12" s="31"/>
      <c r="G12" s="32">
        <f>E12+F12</f>
        <v>0</v>
      </c>
      <c r="H12" s="33"/>
      <c r="I12" s="30">
        <f>I11+G12</f>
        <v>0</v>
      </c>
      <c r="J12" s="30">
        <f t="shared" si="12"/>
        <v>0</v>
      </c>
      <c r="K12" s="21">
        <f t="shared" si="22"/>
        <v>26</v>
      </c>
      <c r="L12" s="7">
        <f t="shared" si="23"/>
        <v>4</v>
      </c>
      <c r="M12" s="34">
        <f t="shared" si="13"/>
        <v>350000</v>
      </c>
      <c r="N12" s="7">
        <f t="shared" si="14"/>
        <v>350000</v>
      </c>
      <c r="O12" s="7">
        <f t="shared" si="0"/>
        <v>350000</v>
      </c>
      <c r="P12" s="7">
        <f t="shared" si="15"/>
        <v>63600</v>
      </c>
      <c r="Q12" s="7">
        <f t="shared" si="1"/>
        <v>10900</v>
      </c>
      <c r="R12" s="7">
        <f t="shared" si="2"/>
        <v>8000</v>
      </c>
      <c r="S12" s="7">
        <f t="shared" si="16"/>
        <v>82500</v>
      </c>
      <c r="T12" s="7">
        <f t="shared" si="17"/>
        <v>7338.461538461539</v>
      </c>
      <c r="U12" s="7">
        <f t="shared" si="18"/>
        <v>1257.6923076923076</v>
      </c>
      <c r="V12" s="7">
        <f t="shared" si="18"/>
        <v>923.07692307692309</v>
      </c>
      <c r="W12" s="7">
        <f t="shared" si="3"/>
        <v>8596.1538461538476</v>
      </c>
      <c r="X12" s="8">
        <f t="shared" si="4"/>
        <v>2446.1538461538439</v>
      </c>
      <c r="Y12" s="8">
        <f t="shared" si="5"/>
        <v>419.23076923076928</v>
      </c>
      <c r="Z12" s="8">
        <f t="shared" si="6"/>
        <v>307.69230769230762</v>
      </c>
      <c r="AA12" s="27">
        <f t="shared" si="7"/>
        <v>3173.076923076921</v>
      </c>
      <c r="AB12" s="7">
        <f t="shared" si="19"/>
        <v>2446.1538461538439</v>
      </c>
      <c r="AC12" s="7">
        <f t="shared" si="19"/>
        <v>419.23076923076928</v>
      </c>
      <c r="AD12" s="7">
        <f t="shared" si="19"/>
        <v>307.69230769230762</v>
      </c>
      <c r="AE12" s="7">
        <f t="shared" si="20"/>
        <v>3173.076923076921</v>
      </c>
      <c r="AG12" s="7">
        <f t="shared" si="8"/>
        <v>1076.92</v>
      </c>
      <c r="AI12" s="7">
        <f t="shared" si="9"/>
        <v>9211.5415384615389</v>
      </c>
    </row>
    <row r="13" spans="1:35" x14ac:dyDescent="0.25">
      <c r="A13" s="28"/>
      <c r="B13" s="22">
        <v>5</v>
      </c>
      <c r="C13" s="29">
        <f t="shared" si="10"/>
        <v>13461.538461538461</v>
      </c>
      <c r="D13" s="35">
        <f>D12+C12</f>
        <v>53846.153846153844</v>
      </c>
      <c r="E13" s="31"/>
      <c r="F13" s="31"/>
      <c r="G13" s="32">
        <f t="shared" si="11"/>
        <v>0</v>
      </c>
      <c r="H13" s="33"/>
      <c r="I13" s="30">
        <f t="shared" ref="I13:I34" si="24">I12+G13</f>
        <v>0</v>
      </c>
      <c r="J13" s="30">
        <f t="shared" si="12"/>
        <v>0</v>
      </c>
      <c r="K13" s="21">
        <f t="shared" si="22"/>
        <v>26</v>
      </c>
      <c r="L13" s="34">
        <f t="shared" si="23"/>
        <v>5</v>
      </c>
      <c r="M13" s="34">
        <f t="shared" si="13"/>
        <v>350000</v>
      </c>
      <c r="N13" s="7">
        <f t="shared" si="14"/>
        <v>350000</v>
      </c>
      <c r="O13" s="7">
        <f t="shared" si="0"/>
        <v>350000</v>
      </c>
      <c r="P13" s="7">
        <f t="shared" si="15"/>
        <v>63600</v>
      </c>
      <c r="Q13" s="7">
        <f t="shared" si="1"/>
        <v>10900</v>
      </c>
      <c r="R13" s="7">
        <f t="shared" si="2"/>
        <v>8000</v>
      </c>
      <c r="S13" s="7">
        <f t="shared" si="16"/>
        <v>82500</v>
      </c>
      <c r="T13" s="7">
        <f t="shared" si="17"/>
        <v>9784.6153846153829</v>
      </c>
      <c r="U13" s="7">
        <f t="shared" si="18"/>
        <v>1676.9230769230769</v>
      </c>
      <c r="V13" s="7">
        <f t="shared" si="18"/>
        <v>1230.7692307692307</v>
      </c>
      <c r="W13" s="7">
        <f t="shared" si="3"/>
        <v>11461.538461538459</v>
      </c>
      <c r="X13" s="8">
        <f t="shared" si="4"/>
        <v>2446.1538461538439</v>
      </c>
      <c r="Y13" s="8">
        <f t="shared" si="5"/>
        <v>419.23076923076928</v>
      </c>
      <c r="Z13" s="8">
        <f t="shared" si="6"/>
        <v>307.69230769230762</v>
      </c>
      <c r="AA13" s="27">
        <f t="shared" si="7"/>
        <v>3173.076923076921</v>
      </c>
      <c r="AB13" s="7">
        <f t="shared" si="19"/>
        <v>2446.1538461538439</v>
      </c>
      <c r="AC13" s="7">
        <f t="shared" si="19"/>
        <v>419.23076923076928</v>
      </c>
      <c r="AD13" s="7">
        <f t="shared" si="19"/>
        <v>307.69230769230762</v>
      </c>
      <c r="AE13" s="7">
        <f t="shared" si="20"/>
        <v>3173.076923076921</v>
      </c>
      <c r="AG13" s="7">
        <f t="shared" si="8"/>
        <v>1076.92</v>
      </c>
      <c r="AI13" s="7">
        <f t="shared" si="9"/>
        <v>9211.5415384615389</v>
      </c>
    </row>
    <row r="14" spans="1:35" x14ac:dyDescent="0.25">
      <c r="A14" s="28"/>
      <c r="B14" s="22">
        <v>6</v>
      </c>
      <c r="C14" s="29">
        <f t="shared" si="10"/>
        <v>13461.538461538461</v>
      </c>
      <c r="D14" s="35">
        <f>D13+C13</f>
        <v>67307.692307692312</v>
      </c>
      <c r="E14" s="31"/>
      <c r="F14" s="31"/>
      <c r="G14" s="32"/>
      <c r="H14" s="33"/>
      <c r="I14" s="30">
        <f t="shared" si="24"/>
        <v>0</v>
      </c>
      <c r="J14" s="30">
        <f t="shared" si="12"/>
        <v>0</v>
      </c>
      <c r="K14" s="21">
        <f t="shared" si="22"/>
        <v>26</v>
      </c>
      <c r="L14" s="34">
        <f t="shared" si="23"/>
        <v>6</v>
      </c>
      <c r="M14" s="34">
        <f t="shared" si="13"/>
        <v>350000</v>
      </c>
      <c r="N14" s="7">
        <f t="shared" si="14"/>
        <v>350000</v>
      </c>
      <c r="O14" s="7">
        <f t="shared" si="0"/>
        <v>350000</v>
      </c>
      <c r="P14" s="7">
        <f t="shared" si="15"/>
        <v>63600</v>
      </c>
      <c r="Q14" s="7">
        <f t="shared" si="1"/>
        <v>10900</v>
      </c>
      <c r="R14" s="7">
        <f t="shared" si="2"/>
        <v>8000</v>
      </c>
      <c r="S14" s="7">
        <f t="shared" si="16"/>
        <v>82500</v>
      </c>
      <c r="T14" s="7">
        <f t="shared" si="17"/>
        <v>12230.769230769227</v>
      </c>
      <c r="U14" s="7">
        <f t="shared" si="18"/>
        <v>2096.1538461538462</v>
      </c>
      <c r="V14" s="7">
        <f t="shared" si="18"/>
        <v>1538.4615384615383</v>
      </c>
      <c r="W14" s="7">
        <f t="shared" si="3"/>
        <v>14326.923076923073</v>
      </c>
      <c r="X14" s="8">
        <f t="shared" si="4"/>
        <v>2446.1538461538439</v>
      </c>
      <c r="Y14" s="8">
        <f t="shared" si="5"/>
        <v>419.23076923076906</v>
      </c>
      <c r="Z14" s="8">
        <f t="shared" si="6"/>
        <v>307.69230769230785</v>
      </c>
      <c r="AA14" s="27">
        <f t="shared" si="7"/>
        <v>3173.076923076921</v>
      </c>
      <c r="AB14" s="7">
        <f t="shared" si="19"/>
        <v>2446.1538461538439</v>
      </c>
      <c r="AC14" s="7">
        <f t="shared" si="19"/>
        <v>419.23076923076906</v>
      </c>
      <c r="AD14" s="7">
        <f t="shared" si="19"/>
        <v>307.69230769230785</v>
      </c>
      <c r="AE14" s="7">
        <f t="shared" si="20"/>
        <v>3173.076923076921</v>
      </c>
      <c r="AG14" s="7">
        <f t="shared" si="8"/>
        <v>1076.92</v>
      </c>
      <c r="AI14" s="7">
        <f t="shared" si="9"/>
        <v>9211.5415384615389</v>
      </c>
    </row>
    <row r="15" spans="1:35" x14ac:dyDescent="0.25">
      <c r="A15" s="28"/>
      <c r="B15" s="22">
        <v>7</v>
      </c>
      <c r="C15" s="29">
        <f t="shared" si="10"/>
        <v>13461.538461538461</v>
      </c>
      <c r="D15" s="35">
        <f>D14+C14</f>
        <v>80769.23076923078</v>
      </c>
      <c r="E15" s="31"/>
      <c r="F15" s="31"/>
      <c r="G15" s="32">
        <f t="shared" si="11"/>
        <v>0</v>
      </c>
      <c r="H15" s="33"/>
      <c r="I15" s="30">
        <f t="shared" si="24"/>
        <v>0</v>
      </c>
      <c r="J15" s="30">
        <f t="shared" si="12"/>
        <v>0</v>
      </c>
      <c r="K15" s="21">
        <f t="shared" si="22"/>
        <v>26</v>
      </c>
      <c r="L15" s="34">
        <f t="shared" si="23"/>
        <v>7</v>
      </c>
      <c r="M15" s="34">
        <f t="shared" si="13"/>
        <v>350000</v>
      </c>
      <c r="N15" s="7">
        <f t="shared" si="14"/>
        <v>350000</v>
      </c>
      <c r="O15" s="7">
        <f t="shared" si="0"/>
        <v>350000</v>
      </c>
      <c r="P15" s="7">
        <f t="shared" si="15"/>
        <v>63600</v>
      </c>
      <c r="Q15" s="7">
        <f t="shared" si="1"/>
        <v>10900</v>
      </c>
      <c r="R15" s="7">
        <f t="shared" si="2"/>
        <v>8000</v>
      </c>
      <c r="S15" s="7">
        <f t="shared" si="16"/>
        <v>82500</v>
      </c>
      <c r="T15" s="7">
        <f t="shared" si="17"/>
        <v>14676.923076923071</v>
      </c>
      <c r="U15" s="7">
        <f t="shared" si="18"/>
        <v>2515.3846153846152</v>
      </c>
      <c r="V15" s="7">
        <f t="shared" si="18"/>
        <v>1846.1538461538462</v>
      </c>
      <c r="W15" s="7">
        <f t="shared" si="3"/>
        <v>17192.307692307688</v>
      </c>
      <c r="X15" s="8">
        <f t="shared" si="4"/>
        <v>2446.1538461538439</v>
      </c>
      <c r="Y15" s="8">
        <f t="shared" si="5"/>
        <v>419.23076923076951</v>
      </c>
      <c r="Z15" s="8">
        <f t="shared" si="6"/>
        <v>307.69230769230762</v>
      </c>
      <c r="AA15" s="27">
        <f t="shared" si="7"/>
        <v>3173.076923076921</v>
      </c>
      <c r="AB15" s="7">
        <f t="shared" si="19"/>
        <v>2446.1538461538439</v>
      </c>
      <c r="AC15" s="7">
        <f t="shared" si="19"/>
        <v>419.23076923076951</v>
      </c>
      <c r="AD15" s="7">
        <f t="shared" si="19"/>
        <v>307.69230769230762</v>
      </c>
      <c r="AE15" s="7">
        <f t="shared" si="20"/>
        <v>3173.076923076921</v>
      </c>
      <c r="AG15" s="7">
        <f t="shared" si="8"/>
        <v>1076.92</v>
      </c>
      <c r="AI15" s="7">
        <f t="shared" si="9"/>
        <v>9211.5415384615389</v>
      </c>
    </row>
    <row r="16" spans="1:35" x14ac:dyDescent="0.25">
      <c r="A16" s="28"/>
      <c r="B16" s="22">
        <v>8</v>
      </c>
      <c r="C16" s="29">
        <f t="shared" si="10"/>
        <v>13461.538461538461</v>
      </c>
      <c r="D16" s="35">
        <f>D15+C15</f>
        <v>94230.769230769249</v>
      </c>
      <c r="E16" s="31"/>
      <c r="F16" s="31"/>
      <c r="G16" s="32">
        <f t="shared" si="11"/>
        <v>0</v>
      </c>
      <c r="H16" s="33"/>
      <c r="I16" s="30">
        <f t="shared" si="24"/>
        <v>0</v>
      </c>
      <c r="J16" s="30">
        <f t="shared" si="12"/>
        <v>0</v>
      </c>
      <c r="K16" s="21">
        <f t="shared" si="22"/>
        <v>26</v>
      </c>
      <c r="L16" s="34">
        <f t="shared" si="23"/>
        <v>8</v>
      </c>
      <c r="M16" s="34">
        <f t="shared" si="13"/>
        <v>350000</v>
      </c>
      <c r="N16" s="7">
        <f t="shared" si="14"/>
        <v>350000</v>
      </c>
      <c r="O16" s="7">
        <f t="shared" si="0"/>
        <v>350000</v>
      </c>
      <c r="P16" s="7">
        <f t="shared" si="15"/>
        <v>63600</v>
      </c>
      <c r="Q16" s="7">
        <f t="shared" si="1"/>
        <v>10900</v>
      </c>
      <c r="R16" s="7">
        <f t="shared" si="2"/>
        <v>8000</v>
      </c>
      <c r="S16" s="7">
        <f t="shared" si="16"/>
        <v>82500</v>
      </c>
      <c r="T16" s="7">
        <f t="shared" si="17"/>
        <v>17123.076923076915</v>
      </c>
      <c r="U16" s="7">
        <f t="shared" si="18"/>
        <v>2934.6153846153848</v>
      </c>
      <c r="V16" s="7">
        <f t="shared" si="18"/>
        <v>2153.8461538461538</v>
      </c>
      <c r="W16" s="7">
        <f t="shared" si="3"/>
        <v>20057.692307692298</v>
      </c>
      <c r="X16" s="8">
        <f t="shared" si="4"/>
        <v>2446.1538461538585</v>
      </c>
      <c r="Y16" s="8">
        <f t="shared" si="5"/>
        <v>419.23076923076906</v>
      </c>
      <c r="Z16" s="8">
        <f t="shared" si="6"/>
        <v>307.69230769230762</v>
      </c>
      <c r="AA16" s="27">
        <f t="shared" si="7"/>
        <v>3173.0769230769351</v>
      </c>
      <c r="AB16" s="7">
        <f t="shared" si="19"/>
        <v>2446.1538461538585</v>
      </c>
      <c r="AC16" s="7">
        <f t="shared" si="19"/>
        <v>419.23076923076906</v>
      </c>
      <c r="AD16" s="7">
        <f t="shared" si="19"/>
        <v>307.69230769230762</v>
      </c>
      <c r="AE16" s="7">
        <f t="shared" si="20"/>
        <v>3173.0769230769351</v>
      </c>
      <c r="AG16" s="7">
        <f t="shared" si="8"/>
        <v>1076.92</v>
      </c>
      <c r="AI16" s="7">
        <f t="shared" si="9"/>
        <v>9211.5415384615262</v>
      </c>
    </row>
    <row r="17" spans="1:35" x14ac:dyDescent="0.25">
      <c r="A17" s="28"/>
      <c r="B17" s="22">
        <v>9</v>
      </c>
      <c r="C17" s="29">
        <f t="shared" si="10"/>
        <v>13461.538461538461</v>
      </c>
      <c r="D17" s="35">
        <f t="shared" ref="D17:D34" si="25">D16+C16</f>
        <v>107692.30769230772</v>
      </c>
      <c r="E17" s="31"/>
      <c r="F17" s="31"/>
      <c r="G17" s="32">
        <f t="shared" si="11"/>
        <v>0</v>
      </c>
      <c r="H17" s="33"/>
      <c r="I17" s="30">
        <f t="shared" si="24"/>
        <v>0</v>
      </c>
      <c r="J17" s="30">
        <f t="shared" si="12"/>
        <v>0</v>
      </c>
      <c r="K17" s="21">
        <f t="shared" si="22"/>
        <v>26</v>
      </c>
      <c r="L17" s="34">
        <f t="shared" si="23"/>
        <v>9</v>
      </c>
      <c r="M17" s="34">
        <f t="shared" si="13"/>
        <v>350000</v>
      </c>
      <c r="N17" s="7">
        <f t="shared" si="14"/>
        <v>350000</v>
      </c>
      <c r="O17" s="7">
        <f t="shared" si="0"/>
        <v>350000</v>
      </c>
      <c r="P17" s="7">
        <f t="shared" si="15"/>
        <v>63600</v>
      </c>
      <c r="Q17" s="7">
        <f t="shared" si="1"/>
        <v>10900</v>
      </c>
      <c r="R17" s="7">
        <f t="shared" si="2"/>
        <v>8000</v>
      </c>
      <c r="S17" s="7">
        <f t="shared" si="16"/>
        <v>82500</v>
      </c>
      <c r="T17" s="7">
        <f t="shared" si="17"/>
        <v>19569.230769230773</v>
      </c>
      <c r="U17" s="7">
        <f t="shared" si="18"/>
        <v>3353.8461538461538</v>
      </c>
      <c r="V17" s="7">
        <f t="shared" si="18"/>
        <v>2461.5384615384614</v>
      </c>
      <c r="W17" s="7">
        <f t="shared" si="3"/>
        <v>22923.076923076926</v>
      </c>
      <c r="X17" s="8">
        <f t="shared" si="4"/>
        <v>2446.1538461538439</v>
      </c>
      <c r="Y17" s="8">
        <f t="shared" si="5"/>
        <v>419.23076923076906</v>
      </c>
      <c r="Z17" s="8">
        <f t="shared" si="6"/>
        <v>307.69230769230762</v>
      </c>
      <c r="AA17" s="27">
        <f t="shared" si="7"/>
        <v>3173.0769230769206</v>
      </c>
      <c r="AB17" s="7">
        <f t="shared" si="19"/>
        <v>2446.1538461538439</v>
      </c>
      <c r="AC17" s="7">
        <f t="shared" si="19"/>
        <v>419.23076923076906</v>
      </c>
      <c r="AD17" s="7">
        <f t="shared" si="19"/>
        <v>307.69230769230762</v>
      </c>
      <c r="AE17" s="7">
        <f t="shared" si="20"/>
        <v>3173.0769230769206</v>
      </c>
      <c r="AG17" s="7">
        <f t="shared" si="8"/>
        <v>1076.92</v>
      </c>
      <c r="AI17" s="7">
        <f t="shared" si="9"/>
        <v>9211.5415384615408</v>
      </c>
    </row>
    <row r="18" spans="1:35" x14ac:dyDescent="0.25">
      <c r="A18" s="28"/>
      <c r="B18" s="22">
        <v>10</v>
      </c>
      <c r="C18" s="29">
        <f t="shared" si="10"/>
        <v>13461.538461538461</v>
      </c>
      <c r="D18" s="35">
        <f t="shared" si="25"/>
        <v>121153.84615384619</v>
      </c>
      <c r="E18" s="31"/>
      <c r="F18" s="31"/>
      <c r="G18" s="32">
        <f t="shared" si="11"/>
        <v>0</v>
      </c>
      <c r="H18" s="33"/>
      <c r="I18" s="30">
        <f t="shared" si="24"/>
        <v>0</v>
      </c>
      <c r="J18" s="30">
        <f t="shared" si="12"/>
        <v>0</v>
      </c>
      <c r="K18" s="21">
        <f t="shared" si="22"/>
        <v>26</v>
      </c>
      <c r="L18" s="34">
        <f t="shared" si="23"/>
        <v>10</v>
      </c>
      <c r="M18" s="34">
        <f t="shared" si="13"/>
        <v>350000</v>
      </c>
      <c r="N18" s="7">
        <f t="shared" si="14"/>
        <v>350000</v>
      </c>
      <c r="O18" s="7">
        <f t="shared" si="0"/>
        <v>350000</v>
      </c>
      <c r="P18" s="7">
        <f t="shared" si="15"/>
        <v>63600</v>
      </c>
      <c r="Q18" s="7">
        <f t="shared" si="1"/>
        <v>10900</v>
      </c>
      <c r="R18" s="7">
        <f t="shared" si="2"/>
        <v>8000</v>
      </c>
      <c r="S18" s="7">
        <f t="shared" si="16"/>
        <v>82500</v>
      </c>
      <c r="T18" s="7">
        <f t="shared" si="17"/>
        <v>22015.384615384617</v>
      </c>
      <c r="U18" s="7">
        <f t="shared" si="18"/>
        <v>3773.0769230769229</v>
      </c>
      <c r="V18" s="7">
        <f t="shared" si="18"/>
        <v>2769.2307692307691</v>
      </c>
      <c r="W18" s="7">
        <f t="shared" si="3"/>
        <v>25788.461538461539</v>
      </c>
      <c r="X18" s="8">
        <f t="shared" si="4"/>
        <v>2446.1538461538439</v>
      </c>
      <c r="Y18" s="8">
        <f t="shared" si="5"/>
        <v>419.23076923076951</v>
      </c>
      <c r="Z18" s="8">
        <f t="shared" si="6"/>
        <v>307.69230769230762</v>
      </c>
      <c r="AA18" s="27">
        <f t="shared" si="7"/>
        <v>3173.076923076921</v>
      </c>
      <c r="AB18" s="7">
        <f t="shared" si="19"/>
        <v>2446.1538461538439</v>
      </c>
      <c r="AC18" s="7">
        <f t="shared" si="19"/>
        <v>419.23076923076951</v>
      </c>
      <c r="AD18" s="7">
        <f t="shared" si="19"/>
        <v>307.69230769230762</v>
      </c>
      <c r="AE18" s="7">
        <f t="shared" si="20"/>
        <v>3173.076923076921</v>
      </c>
      <c r="AG18" s="7">
        <f t="shared" si="8"/>
        <v>1076.92</v>
      </c>
      <c r="AI18" s="7">
        <f t="shared" si="9"/>
        <v>9211.5415384615389</v>
      </c>
    </row>
    <row r="19" spans="1:35" s="21" customFormat="1" x14ac:dyDescent="0.25">
      <c r="A19" s="28"/>
      <c r="B19" s="22">
        <v>11</v>
      </c>
      <c r="C19" s="29">
        <f t="shared" si="10"/>
        <v>13461.538461538461</v>
      </c>
      <c r="D19" s="35">
        <f t="shared" si="25"/>
        <v>134615.38461538465</v>
      </c>
      <c r="E19" s="31"/>
      <c r="F19" s="31"/>
      <c r="G19" s="32">
        <f t="shared" si="11"/>
        <v>0</v>
      </c>
      <c r="H19" s="33"/>
      <c r="I19" s="35">
        <f t="shared" si="24"/>
        <v>0</v>
      </c>
      <c r="J19" s="30">
        <f t="shared" si="12"/>
        <v>0</v>
      </c>
      <c r="K19" s="21">
        <f t="shared" si="22"/>
        <v>26</v>
      </c>
      <c r="L19" s="34">
        <f t="shared" si="23"/>
        <v>11</v>
      </c>
      <c r="M19" s="34">
        <f t="shared" si="13"/>
        <v>350000</v>
      </c>
      <c r="N19" s="34">
        <f t="shared" si="14"/>
        <v>350000</v>
      </c>
      <c r="O19" s="7">
        <f t="shared" si="0"/>
        <v>350000</v>
      </c>
      <c r="P19" s="7">
        <f t="shared" si="15"/>
        <v>63600</v>
      </c>
      <c r="Q19" s="7">
        <f t="shared" si="1"/>
        <v>10900</v>
      </c>
      <c r="R19" s="7">
        <f t="shared" si="2"/>
        <v>8000</v>
      </c>
      <c r="S19" s="7">
        <f t="shared" si="16"/>
        <v>82500</v>
      </c>
      <c r="T19" s="34">
        <f t="shared" si="17"/>
        <v>24461.538461538461</v>
      </c>
      <c r="U19" s="34">
        <f t="shared" si="18"/>
        <v>4192.3076923076924</v>
      </c>
      <c r="V19" s="7">
        <f t="shared" si="18"/>
        <v>3076.9230769230767</v>
      </c>
      <c r="W19" s="34">
        <f t="shared" si="3"/>
        <v>28653.846153846152</v>
      </c>
      <c r="X19" s="8">
        <f t="shared" si="4"/>
        <v>2446.1538461538439</v>
      </c>
      <c r="Y19" s="36">
        <f t="shared" si="5"/>
        <v>419.23076923076951</v>
      </c>
      <c r="Z19" s="8">
        <f t="shared" si="6"/>
        <v>307.69230769230762</v>
      </c>
      <c r="AA19" s="27">
        <f t="shared" si="7"/>
        <v>3173.076923076921</v>
      </c>
      <c r="AB19" s="34">
        <f t="shared" si="19"/>
        <v>2446.1538461538439</v>
      </c>
      <c r="AC19" s="34">
        <f t="shared" si="19"/>
        <v>419.23076923076951</v>
      </c>
      <c r="AD19" s="7">
        <f t="shared" si="19"/>
        <v>307.69230769230762</v>
      </c>
      <c r="AE19" s="7">
        <f t="shared" si="20"/>
        <v>3173.076923076921</v>
      </c>
      <c r="AG19" s="34">
        <f t="shared" si="8"/>
        <v>1076.92</v>
      </c>
      <c r="AH19" s="34"/>
      <c r="AI19" s="7">
        <f t="shared" si="9"/>
        <v>9211.5415384615389</v>
      </c>
    </row>
    <row r="20" spans="1:35" x14ac:dyDescent="0.25">
      <c r="A20" s="28"/>
      <c r="B20" s="22">
        <v>12</v>
      </c>
      <c r="C20" s="29">
        <f t="shared" si="10"/>
        <v>13461.538461538461</v>
      </c>
      <c r="D20" s="35">
        <f t="shared" si="25"/>
        <v>148076.92307692312</v>
      </c>
      <c r="E20" s="31"/>
      <c r="F20" s="31"/>
      <c r="G20" s="32">
        <f t="shared" si="11"/>
        <v>0</v>
      </c>
      <c r="H20" s="33"/>
      <c r="I20" s="30">
        <f t="shared" si="24"/>
        <v>0</v>
      </c>
      <c r="J20" s="30">
        <f t="shared" si="12"/>
        <v>0</v>
      </c>
      <c r="K20" s="21">
        <f t="shared" si="22"/>
        <v>26</v>
      </c>
      <c r="L20" s="34">
        <f t="shared" si="23"/>
        <v>12</v>
      </c>
      <c r="M20" s="34">
        <f t="shared" si="13"/>
        <v>350000</v>
      </c>
      <c r="N20" s="7">
        <f t="shared" si="14"/>
        <v>350000</v>
      </c>
      <c r="O20" s="7">
        <f t="shared" si="0"/>
        <v>350000</v>
      </c>
      <c r="P20" s="7">
        <f t="shared" si="15"/>
        <v>63600</v>
      </c>
      <c r="Q20" s="7">
        <f t="shared" si="1"/>
        <v>10900</v>
      </c>
      <c r="R20" s="7">
        <f t="shared" si="2"/>
        <v>8000</v>
      </c>
      <c r="S20" s="7">
        <f t="shared" si="16"/>
        <v>82500</v>
      </c>
      <c r="T20" s="7">
        <f t="shared" si="17"/>
        <v>26907.692307692305</v>
      </c>
      <c r="U20" s="7">
        <f t="shared" si="18"/>
        <v>4611.5384615384619</v>
      </c>
      <c r="V20" s="7">
        <f t="shared" si="18"/>
        <v>3384.6153846153843</v>
      </c>
      <c r="W20" s="7">
        <f t="shared" si="3"/>
        <v>31519.230769230766</v>
      </c>
      <c r="X20" s="8">
        <f t="shared" si="4"/>
        <v>2446.1538461538439</v>
      </c>
      <c r="Y20" s="8">
        <f t="shared" si="5"/>
        <v>419.2307692307686</v>
      </c>
      <c r="Z20" s="8">
        <f t="shared" si="6"/>
        <v>307.69230769230808</v>
      </c>
      <c r="AA20" s="27">
        <f t="shared" si="7"/>
        <v>3173.0769230769206</v>
      </c>
      <c r="AB20" s="7">
        <f t="shared" si="19"/>
        <v>2446.1538461538439</v>
      </c>
      <c r="AC20" s="7">
        <f t="shared" si="19"/>
        <v>419.2307692307686</v>
      </c>
      <c r="AD20" s="7">
        <f t="shared" si="19"/>
        <v>307.69230769230808</v>
      </c>
      <c r="AE20" s="7">
        <f t="shared" si="20"/>
        <v>3173.0769230769206</v>
      </c>
      <c r="AG20" s="7">
        <f t="shared" si="8"/>
        <v>1076.92</v>
      </c>
      <c r="AI20" s="7">
        <f t="shared" si="9"/>
        <v>9211.5415384615408</v>
      </c>
    </row>
    <row r="21" spans="1:35" x14ac:dyDescent="0.25">
      <c r="A21" s="28"/>
      <c r="B21" s="22">
        <v>13</v>
      </c>
      <c r="C21" s="29">
        <f t="shared" si="10"/>
        <v>13461.538461538461</v>
      </c>
      <c r="D21" s="35">
        <f t="shared" si="25"/>
        <v>161538.46153846159</v>
      </c>
      <c r="E21" s="31"/>
      <c r="F21" s="31"/>
      <c r="G21" s="32">
        <f t="shared" si="11"/>
        <v>0</v>
      </c>
      <c r="H21" s="33"/>
      <c r="I21" s="30">
        <f t="shared" si="24"/>
        <v>0</v>
      </c>
      <c r="J21" s="30">
        <f t="shared" si="12"/>
        <v>0</v>
      </c>
      <c r="K21" s="21">
        <f t="shared" si="22"/>
        <v>26</v>
      </c>
      <c r="L21" s="34">
        <f t="shared" si="23"/>
        <v>13</v>
      </c>
      <c r="M21" s="34">
        <f t="shared" si="13"/>
        <v>350000</v>
      </c>
      <c r="N21" s="7">
        <f t="shared" si="14"/>
        <v>350000</v>
      </c>
      <c r="O21" s="7">
        <f t="shared" si="0"/>
        <v>350000</v>
      </c>
      <c r="P21" s="7">
        <f t="shared" si="15"/>
        <v>63600</v>
      </c>
      <c r="Q21" s="7">
        <f t="shared" si="1"/>
        <v>10900</v>
      </c>
      <c r="R21" s="7">
        <f t="shared" si="2"/>
        <v>8000</v>
      </c>
      <c r="S21" s="7">
        <f t="shared" si="16"/>
        <v>82500</v>
      </c>
      <c r="T21" s="7">
        <f t="shared" si="17"/>
        <v>29353.846153846149</v>
      </c>
      <c r="U21" s="7">
        <f t="shared" si="18"/>
        <v>5030.7692307692305</v>
      </c>
      <c r="V21" s="7">
        <f t="shared" si="18"/>
        <v>3692.3076923076924</v>
      </c>
      <c r="W21" s="7">
        <f t="shared" si="3"/>
        <v>34384.615384615376</v>
      </c>
      <c r="X21" s="8">
        <f t="shared" si="4"/>
        <v>2446.1538461538439</v>
      </c>
      <c r="Y21" s="8">
        <f t="shared" si="5"/>
        <v>419.23076923076951</v>
      </c>
      <c r="Z21" s="8">
        <f t="shared" si="6"/>
        <v>307.69230769230762</v>
      </c>
      <c r="AA21" s="27">
        <f t="shared" si="7"/>
        <v>3173.076923076921</v>
      </c>
      <c r="AB21" s="7">
        <f t="shared" si="19"/>
        <v>2446.1538461538439</v>
      </c>
      <c r="AC21" s="7">
        <f t="shared" si="19"/>
        <v>419.23076923076951</v>
      </c>
      <c r="AD21" s="7">
        <f t="shared" si="19"/>
        <v>307.69230769230762</v>
      </c>
      <c r="AE21" s="7">
        <f t="shared" si="20"/>
        <v>3173.076923076921</v>
      </c>
      <c r="AG21" s="7">
        <f t="shared" si="8"/>
        <v>1076.92</v>
      </c>
      <c r="AI21" s="7">
        <f t="shared" si="9"/>
        <v>9211.5415384615389</v>
      </c>
    </row>
    <row r="22" spans="1:35" x14ac:dyDescent="0.25">
      <c r="A22" s="28"/>
      <c r="B22" s="22">
        <v>14</v>
      </c>
      <c r="C22" s="29">
        <f t="shared" si="10"/>
        <v>13461.538461538461</v>
      </c>
      <c r="D22" s="35">
        <f t="shared" si="25"/>
        <v>175000.00000000006</v>
      </c>
      <c r="E22" s="33"/>
      <c r="F22" s="31"/>
      <c r="G22" s="32">
        <f t="shared" si="11"/>
        <v>0</v>
      </c>
      <c r="H22" s="33"/>
      <c r="I22" s="30">
        <f t="shared" si="24"/>
        <v>0</v>
      </c>
      <c r="J22" s="30">
        <f t="shared" si="12"/>
        <v>0</v>
      </c>
      <c r="K22" s="21">
        <f t="shared" si="22"/>
        <v>26</v>
      </c>
      <c r="L22" s="34">
        <f t="shared" si="23"/>
        <v>14</v>
      </c>
      <c r="M22" s="34">
        <f t="shared" si="13"/>
        <v>350000.00000000006</v>
      </c>
      <c r="N22" s="7">
        <f t="shared" si="14"/>
        <v>350000.00000000006</v>
      </c>
      <c r="O22" s="7">
        <f t="shared" si="0"/>
        <v>350000.00000000006</v>
      </c>
      <c r="P22" s="7">
        <f t="shared" si="15"/>
        <v>63600.000000000015</v>
      </c>
      <c r="Q22" s="7">
        <f t="shared" si="1"/>
        <v>10900.000000000009</v>
      </c>
      <c r="R22" s="7">
        <f t="shared" si="2"/>
        <v>8000.0000000000064</v>
      </c>
      <c r="S22" s="7">
        <f t="shared" si="16"/>
        <v>82500.000000000029</v>
      </c>
      <c r="T22" s="7">
        <f t="shared" si="17"/>
        <v>31799.999999999993</v>
      </c>
      <c r="U22" s="7">
        <f t="shared" si="18"/>
        <v>5450</v>
      </c>
      <c r="V22" s="7">
        <f t="shared" si="18"/>
        <v>4000</v>
      </c>
      <c r="W22" s="7">
        <f t="shared" si="3"/>
        <v>37249.999999999993</v>
      </c>
      <c r="X22" s="8">
        <f t="shared" si="4"/>
        <v>2446.1538461538585</v>
      </c>
      <c r="Y22" s="8">
        <f t="shared" si="5"/>
        <v>419.23076923077406</v>
      </c>
      <c r="Z22" s="8">
        <f t="shared" si="6"/>
        <v>307.69230769231126</v>
      </c>
      <c r="AA22" s="27">
        <f t="shared" si="7"/>
        <v>3173.0769230769438</v>
      </c>
      <c r="AB22" s="7">
        <f t="shared" si="19"/>
        <v>2446.1538461538585</v>
      </c>
      <c r="AC22" s="7">
        <f t="shared" si="19"/>
        <v>419.23076923077406</v>
      </c>
      <c r="AD22" s="7">
        <f t="shared" si="19"/>
        <v>307.69230769231126</v>
      </c>
      <c r="AE22" s="7">
        <f t="shared" si="20"/>
        <v>3173.0769230769438</v>
      </c>
      <c r="AG22" s="7">
        <f t="shared" si="8"/>
        <v>1076.92</v>
      </c>
      <c r="AI22" s="7">
        <f t="shared" si="9"/>
        <v>9211.5415384615171</v>
      </c>
    </row>
    <row r="23" spans="1:35" x14ac:dyDescent="0.25">
      <c r="A23" s="28"/>
      <c r="B23" s="22">
        <v>15</v>
      </c>
      <c r="C23" s="29">
        <f t="shared" si="10"/>
        <v>13461.538461538461</v>
      </c>
      <c r="D23" s="35">
        <f t="shared" si="25"/>
        <v>188461.53846153853</v>
      </c>
      <c r="E23" s="31"/>
      <c r="F23" s="31"/>
      <c r="G23" s="32">
        <f t="shared" si="11"/>
        <v>0</v>
      </c>
      <c r="H23" s="33"/>
      <c r="I23" s="30">
        <f t="shared" si="24"/>
        <v>0</v>
      </c>
      <c r="J23" s="30">
        <f t="shared" si="12"/>
        <v>0</v>
      </c>
      <c r="K23" s="21">
        <f t="shared" si="22"/>
        <v>26</v>
      </c>
      <c r="L23" s="34">
        <f t="shared" si="23"/>
        <v>15</v>
      </c>
      <c r="M23" s="34">
        <f t="shared" si="13"/>
        <v>350000.00000000006</v>
      </c>
      <c r="N23" s="7">
        <f t="shared" si="14"/>
        <v>350000.00000000006</v>
      </c>
      <c r="O23" s="7">
        <f t="shared" si="0"/>
        <v>350000.00000000006</v>
      </c>
      <c r="P23" s="7">
        <f t="shared" si="15"/>
        <v>63600.000000000015</v>
      </c>
      <c r="Q23" s="7">
        <f t="shared" si="1"/>
        <v>10900.000000000009</v>
      </c>
      <c r="R23" s="7">
        <f t="shared" si="2"/>
        <v>8000.0000000000064</v>
      </c>
      <c r="S23" s="7">
        <f t="shared" si="16"/>
        <v>82500.000000000029</v>
      </c>
      <c r="T23" s="7">
        <f t="shared" si="17"/>
        <v>34246.153846153851</v>
      </c>
      <c r="U23" s="7">
        <f t="shared" si="18"/>
        <v>5869.2307692307741</v>
      </c>
      <c r="V23" s="7">
        <f t="shared" si="18"/>
        <v>4307.6923076923113</v>
      </c>
      <c r="W23" s="7">
        <f t="shared" si="3"/>
        <v>40115.384615384624</v>
      </c>
      <c r="X23" s="8">
        <f t="shared" si="4"/>
        <v>2446.1538461538585</v>
      </c>
      <c r="Y23" s="8">
        <f t="shared" si="5"/>
        <v>419.23076923076951</v>
      </c>
      <c r="Z23" s="8">
        <f t="shared" si="6"/>
        <v>307.69230769230853</v>
      </c>
      <c r="AA23" s="27">
        <f t="shared" si="7"/>
        <v>3173.0769230769365</v>
      </c>
      <c r="AB23" s="7">
        <f t="shared" si="19"/>
        <v>2446.1538461538585</v>
      </c>
      <c r="AC23" s="7">
        <f t="shared" si="19"/>
        <v>419.23076923076951</v>
      </c>
      <c r="AD23" s="7">
        <f t="shared" si="19"/>
        <v>307.69230769230853</v>
      </c>
      <c r="AE23" s="7">
        <f t="shared" si="20"/>
        <v>3173.0769230769365</v>
      </c>
      <c r="AG23" s="7">
        <f t="shared" si="8"/>
        <v>1076.92</v>
      </c>
      <c r="AI23" s="7">
        <f t="shared" si="9"/>
        <v>9211.5415384615244</v>
      </c>
    </row>
    <row r="24" spans="1:35" x14ac:dyDescent="0.25">
      <c r="A24" s="28"/>
      <c r="B24" s="22">
        <v>16</v>
      </c>
      <c r="C24" s="29">
        <f t="shared" si="10"/>
        <v>13461.538461538461</v>
      </c>
      <c r="D24" s="35">
        <f t="shared" si="25"/>
        <v>201923.07692307699</v>
      </c>
      <c r="E24" s="31"/>
      <c r="F24" s="31"/>
      <c r="G24" s="32">
        <f t="shared" si="11"/>
        <v>0</v>
      </c>
      <c r="H24" s="33"/>
      <c r="I24" s="30">
        <f t="shared" si="24"/>
        <v>0</v>
      </c>
      <c r="J24" s="30">
        <f t="shared" si="12"/>
        <v>0</v>
      </c>
      <c r="K24" s="21">
        <f t="shared" si="22"/>
        <v>26</v>
      </c>
      <c r="L24" s="34">
        <f t="shared" si="23"/>
        <v>16</v>
      </c>
      <c r="M24" s="34">
        <f t="shared" si="13"/>
        <v>350000.00000000006</v>
      </c>
      <c r="N24" s="7">
        <f t="shared" si="14"/>
        <v>350000.00000000006</v>
      </c>
      <c r="O24" s="7">
        <f t="shared" si="0"/>
        <v>350000.00000000006</v>
      </c>
      <c r="P24" s="7">
        <f t="shared" si="15"/>
        <v>63600.000000000015</v>
      </c>
      <c r="Q24" s="7">
        <f t="shared" si="1"/>
        <v>10900.000000000009</v>
      </c>
      <c r="R24" s="7">
        <f t="shared" si="2"/>
        <v>8000.0000000000064</v>
      </c>
      <c r="S24" s="7">
        <f t="shared" si="16"/>
        <v>82500.000000000029</v>
      </c>
      <c r="T24" s="7">
        <f t="shared" si="17"/>
        <v>36692.30769230771</v>
      </c>
      <c r="U24" s="7">
        <f t="shared" si="18"/>
        <v>6288.4615384615436</v>
      </c>
      <c r="V24" s="7">
        <f t="shared" si="18"/>
        <v>4615.3846153846198</v>
      </c>
      <c r="W24" s="7">
        <f t="shared" si="3"/>
        <v>42980.769230769256</v>
      </c>
      <c r="X24" s="8">
        <f t="shared" si="4"/>
        <v>2446.1538461538294</v>
      </c>
      <c r="Y24" s="8">
        <f t="shared" si="5"/>
        <v>419.23076923076951</v>
      </c>
      <c r="Z24" s="8">
        <f t="shared" si="6"/>
        <v>307.69230769230762</v>
      </c>
      <c r="AA24" s="27">
        <f t="shared" si="7"/>
        <v>3173.0769230769065</v>
      </c>
      <c r="AB24" s="7">
        <f t="shared" si="19"/>
        <v>2446.1538461538294</v>
      </c>
      <c r="AC24" s="7">
        <f t="shared" si="19"/>
        <v>419.23076923076951</v>
      </c>
      <c r="AD24" s="7">
        <f t="shared" si="19"/>
        <v>307.69230769230762</v>
      </c>
      <c r="AE24" s="7">
        <f t="shared" si="20"/>
        <v>3173.0769230769065</v>
      </c>
      <c r="AG24" s="7">
        <f t="shared" si="8"/>
        <v>1076.92</v>
      </c>
      <c r="AI24" s="7">
        <f t="shared" si="9"/>
        <v>9211.5415384615535</v>
      </c>
    </row>
    <row r="25" spans="1:35" x14ac:dyDescent="0.25">
      <c r="A25" s="28"/>
      <c r="B25" s="22">
        <v>17</v>
      </c>
      <c r="C25" s="29">
        <f t="shared" si="10"/>
        <v>13461.538461538461</v>
      </c>
      <c r="D25" s="35">
        <f t="shared" si="25"/>
        <v>215384.61538461546</v>
      </c>
      <c r="E25" s="31"/>
      <c r="F25" s="31"/>
      <c r="G25" s="32">
        <f t="shared" si="11"/>
        <v>0</v>
      </c>
      <c r="H25" s="33"/>
      <c r="I25" s="30">
        <f t="shared" si="24"/>
        <v>0</v>
      </c>
      <c r="J25" s="30">
        <f t="shared" si="12"/>
        <v>0</v>
      </c>
      <c r="K25" s="21">
        <f t="shared" si="22"/>
        <v>26</v>
      </c>
      <c r="L25" s="34">
        <f t="shared" si="23"/>
        <v>17</v>
      </c>
      <c r="M25" s="34">
        <f t="shared" si="13"/>
        <v>350000.00000000012</v>
      </c>
      <c r="N25" s="7">
        <f t="shared" si="14"/>
        <v>350000.00000000012</v>
      </c>
      <c r="O25" s="7">
        <f t="shared" si="0"/>
        <v>350000.00000000012</v>
      </c>
      <c r="P25" s="7">
        <f t="shared" si="15"/>
        <v>63600.000000000029</v>
      </c>
      <c r="Q25" s="7">
        <f t="shared" si="1"/>
        <v>10900.000000000018</v>
      </c>
      <c r="R25" s="7">
        <f t="shared" si="2"/>
        <v>8000.0000000000118</v>
      </c>
      <c r="S25" s="7">
        <f t="shared" si="16"/>
        <v>82500.000000000058</v>
      </c>
      <c r="T25" s="7">
        <f t="shared" si="17"/>
        <v>39138.461538461539</v>
      </c>
      <c r="U25" s="7">
        <f t="shared" si="18"/>
        <v>6707.6923076923131</v>
      </c>
      <c r="V25" s="7">
        <f t="shared" si="18"/>
        <v>4923.0769230769274</v>
      </c>
      <c r="W25" s="7">
        <f t="shared" si="3"/>
        <v>45846.153846153851</v>
      </c>
      <c r="X25" s="8">
        <f t="shared" si="4"/>
        <v>2446.1538461538585</v>
      </c>
      <c r="Y25" s="8">
        <f t="shared" si="5"/>
        <v>419.23076923077497</v>
      </c>
      <c r="Z25" s="8">
        <f t="shared" si="6"/>
        <v>307.69230769231126</v>
      </c>
      <c r="AA25" s="27">
        <f t="shared" si="7"/>
        <v>3173.0769230769447</v>
      </c>
      <c r="AB25" s="7">
        <f t="shared" si="19"/>
        <v>2446.1538461538585</v>
      </c>
      <c r="AC25" s="7">
        <f t="shared" si="19"/>
        <v>419.23076923077497</v>
      </c>
      <c r="AD25" s="7">
        <f t="shared" si="19"/>
        <v>307.69230769231126</v>
      </c>
      <c r="AE25" s="7">
        <f t="shared" si="20"/>
        <v>3173.0769230769447</v>
      </c>
      <c r="AG25" s="7">
        <f t="shared" si="8"/>
        <v>1076.92</v>
      </c>
      <c r="AI25" s="7">
        <f t="shared" si="9"/>
        <v>9211.5415384615171</v>
      </c>
    </row>
    <row r="26" spans="1:35" x14ac:dyDescent="0.25">
      <c r="A26" s="28"/>
      <c r="B26" s="22">
        <v>18</v>
      </c>
      <c r="C26" s="29">
        <f t="shared" si="10"/>
        <v>13461.538461538461</v>
      </c>
      <c r="D26" s="35">
        <f t="shared" si="25"/>
        <v>228846.15384615393</v>
      </c>
      <c r="E26" s="31"/>
      <c r="F26" s="31"/>
      <c r="G26" s="32">
        <f t="shared" si="11"/>
        <v>0</v>
      </c>
      <c r="H26" s="33">
        <v>100000</v>
      </c>
      <c r="I26" s="30">
        <f t="shared" si="24"/>
        <v>0</v>
      </c>
      <c r="J26" s="30">
        <f t="shared" si="12"/>
        <v>100000</v>
      </c>
      <c r="K26" s="21">
        <f t="shared" si="22"/>
        <v>26</v>
      </c>
      <c r="L26" s="34">
        <f t="shared" si="23"/>
        <v>18</v>
      </c>
      <c r="M26" s="34">
        <f t="shared" si="13"/>
        <v>350000.00000000012</v>
      </c>
      <c r="N26" s="7">
        <f t="shared" si="14"/>
        <v>350000.00000000012</v>
      </c>
      <c r="O26" s="7">
        <f t="shared" si="0"/>
        <v>450000.00000000012</v>
      </c>
      <c r="P26" s="7">
        <f t="shared" si="15"/>
        <v>63600.000000000029</v>
      </c>
      <c r="Q26" s="7">
        <f t="shared" si="1"/>
        <v>10900.000000000018</v>
      </c>
      <c r="R26" s="7">
        <f t="shared" si="2"/>
        <v>8000.0000000000118</v>
      </c>
      <c r="S26" s="7">
        <f t="shared" si="16"/>
        <v>82500.000000000058</v>
      </c>
      <c r="T26" s="7">
        <f t="shared" si="17"/>
        <v>41584.615384615397</v>
      </c>
      <c r="U26" s="7">
        <f t="shared" ref="U26:V34" si="26">+U25+AC25</f>
        <v>7126.923076923088</v>
      </c>
      <c r="V26" s="7">
        <f t="shared" si="26"/>
        <v>5230.7692307692387</v>
      </c>
      <c r="W26" s="7">
        <f t="shared" si="3"/>
        <v>48711.538461538483</v>
      </c>
      <c r="X26" s="8">
        <f t="shared" si="4"/>
        <v>22446.153846153844</v>
      </c>
      <c r="Y26" s="8">
        <f t="shared" si="5"/>
        <v>419.23076923077042</v>
      </c>
      <c r="Z26" s="8">
        <f t="shared" si="6"/>
        <v>307.69230769230762</v>
      </c>
      <c r="AA26" s="27">
        <f t="shared" si="7"/>
        <v>23173.076923076922</v>
      </c>
      <c r="AB26" s="7">
        <f t="shared" si="19"/>
        <v>22446.153846153844</v>
      </c>
      <c r="AC26" s="7">
        <f t="shared" si="19"/>
        <v>419.23076923077042</v>
      </c>
      <c r="AD26" s="7">
        <f t="shared" si="19"/>
        <v>307.69230769230762</v>
      </c>
      <c r="AE26" s="7">
        <f t="shared" si="20"/>
        <v>23173.076923076922</v>
      </c>
      <c r="AG26" s="7">
        <f t="shared" si="8"/>
        <v>1076.92</v>
      </c>
      <c r="AI26" s="7">
        <f t="shared" si="9"/>
        <v>89211.541538461548</v>
      </c>
    </row>
    <row r="27" spans="1:35" x14ac:dyDescent="0.25">
      <c r="A27" s="28"/>
      <c r="B27" s="22">
        <v>19</v>
      </c>
      <c r="C27" s="29"/>
      <c r="D27" s="35">
        <f t="shared" si="25"/>
        <v>242307.6923076924</v>
      </c>
      <c r="E27" s="31"/>
      <c r="F27" s="31"/>
      <c r="G27" s="32">
        <f t="shared" si="11"/>
        <v>0</v>
      </c>
      <c r="H27" s="33"/>
      <c r="I27" s="30">
        <f t="shared" si="24"/>
        <v>0</v>
      </c>
      <c r="J27" s="30">
        <f t="shared" si="12"/>
        <v>100000</v>
      </c>
      <c r="K27" s="21">
        <f t="shared" si="22"/>
        <v>26</v>
      </c>
      <c r="L27" s="34">
        <f t="shared" si="23"/>
        <v>19</v>
      </c>
      <c r="M27" s="34">
        <f t="shared" si="13"/>
        <v>242307.6923076924</v>
      </c>
      <c r="N27" s="7">
        <f t="shared" si="14"/>
        <v>242307.6923076924</v>
      </c>
      <c r="O27" s="7">
        <f t="shared" si="0"/>
        <v>342307.69230769237</v>
      </c>
      <c r="P27" s="7">
        <f t="shared" si="15"/>
        <v>42061.538461538483</v>
      </c>
      <c r="Q27" s="7">
        <f t="shared" si="1"/>
        <v>0</v>
      </c>
      <c r="R27" s="7">
        <f t="shared" si="2"/>
        <v>0</v>
      </c>
      <c r="S27" s="7">
        <f t="shared" si="16"/>
        <v>42061.538461538483</v>
      </c>
      <c r="T27" s="7">
        <f t="shared" si="17"/>
        <v>64030.769230769241</v>
      </c>
      <c r="U27" s="7">
        <f t="shared" si="26"/>
        <v>7546.1538461538585</v>
      </c>
      <c r="V27" s="7">
        <f t="shared" si="26"/>
        <v>5538.4615384615463</v>
      </c>
      <c r="W27" s="7">
        <f t="shared" si="3"/>
        <v>71576.923076923093</v>
      </c>
      <c r="X27" s="8">
        <f t="shared" si="4"/>
        <v>-13293.491124260356</v>
      </c>
      <c r="Y27" s="8">
        <f t="shared" si="5"/>
        <v>-7546.1538461538585</v>
      </c>
      <c r="Z27" s="8">
        <f t="shared" si="6"/>
        <v>-5538.4615384615463</v>
      </c>
      <c r="AA27" s="27">
        <f t="shared" si="7"/>
        <v>-26378.10650887576</v>
      </c>
      <c r="AB27" s="7">
        <f t="shared" si="19"/>
        <v>0</v>
      </c>
      <c r="AC27" s="7">
        <f t="shared" si="19"/>
        <v>0</v>
      </c>
      <c r="AD27" s="7">
        <f t="shared" si="19"/>
        <v>0</v>
      </c>
      <c r="AE27" s="7">
        <f t="shared" si="20"/>
        <v>0</v>
      </c>
      <c r="AG27" s="7">
        <f t="shared" si="8"/>
        <v>0</v>
      </c>
      <c r="AI27" s="7">
        <f t="shared" si="9"/>
        <v>0</v>
      </c>
    </row>
    <row r="28" spans="1:35" x14ac:dyDescent="0.25">
      <c r="A28" s="28"/>
      <c r="B28" s="22">
        <v>20</v>
      </c>
      <c r="C28" s="29"/>
      <c r="D28" s="35">
        <f t="shared" si="25"/>
        <v>242307.6923076924</v>
      </c>
      <c r="E28" s="31"/>
      <c r="F28" s="31"/>
      <c r="G28" s="32">
        <f t="shared" si="11"/>
        <v>0</v>
      </c>
      <c r="H28" s="33"/>
      <c r="I28" s="30">
        <f t="shared" si="24"/>
        <v>0</v>
      </c>
      <c r="J28" s="30">
        <f t="shared" si="12"/>
        <v>100000</v>
      </c>
      <c r="K28" s="21">
        <f t="shared" si="22"/>
        <v>26</v>
      </c>
      <c r="L28" s="34">
        <f t="shared" si="23"/>
        <v>20</v>
      </c>
      <c r="M28" s="34">
        <f t="shared" si="13"/>
        <v>242307.6923076924</v>
      </c>
      <c r="N28" s="7">
        <f t="shared" si="14"/>
        <v>242307.6923076924</v>
      </c>
      <c r="O28" s="7">
        <f t="shared" si="0"/>
        <v>342307.69230769237</v>
      </c>
      <c r="P28" s="7">
        <f t="shared" si="15"/>
        <v>42061.538461538483</v>
      </c>
      <c r="Q28" s="7">
        <f t="shared" si="1"/>
        <v>0</v>
      </c>
      <c r="R28" s="7">
        <f t="shared" si="2"/>
        <v>0</v>
      </c>
      <c r="S28" s="7">
        <f t="shared" si="16"/>
        <v>42061.538461538483</v>
      </c>
      <c r="T28" s="7">
        <f t="shared" si="17"/>
        <v>64030.769230769241</v>
      </c>
      <c r="U28" s="7">
        <f t="shared" si="26"/>
        <v>7546.1538461538585</v>
      </c>
      <c r="V28" s="7">
        <f t="shared" si="26"/>
        <v>5538.4615384615463</v>
      </c>
      <c r="W28" s="7">
        <f t="shared" si="3"/>
        <v>71576.923076923093</v>
      </c>
      <c r="X28" s="8">
        <f t="shared" si="4"/>
        <v>-11675.739644970414</v>
      </c>
      <c r="Y28" s="8">
        <f t="shared" si="5"/>
        <v>-7546.1538461538585</v>
      </c>
      <c r="Z28" s="8">
        <f t="shared" si="6"/>
        <v>-5538.4615384615463</v>
      </c>
      <c r="AA28" s="27">
        <f t="shared" si="7"/>
        <v>-24760.355029585819</v>
      </c>
      <c r="AB28" s="7">
        <f t="shared" si="19"/>
        <v>0</v>
      </c>
      <c r="AC28" s="7">
        <f t="shared" si="19"/>
        <v>0</v>
      </c>
      <c r="AD28" s="7">
        <f t="shared" si="19"/>
        <v>0</v>
      </c>
      <c r="AE28" s="7">
        <f t="shared" si="20"/>
        <v>0</v>
      </c>
      <c r="AG28" s="7">
        <f t="shared" si="8"/>
        <v>0</v>
      </c>
      <c r="AI28" s="7">
        <f t="shared" si="9"/>
        <v>0</v>
      </c>
    </row>
    <row r="29" spans="1:35" x14ac:dyDescent="0.25">
      <c r="A29" s="28"/>
      <c r="B29" s="22">
        <v>21</v>
      </c>
      <c r="C29" s="29"/>
      <c r="D29" s="35">
        <f t="shared" si="25"/>
        <v>242307.6923076924</v>
      </c>
      <c r="E29" s="31"/>
      <c r="F29" s="31"/>
      <c r="G29" s="32">
        <f t="shared" si="11"/>
        <v>0</v>
      </c>
      <c r="H29" s="33"/>
      <c r="I29" s="30">
        <f t="shared" si="24"/>
        <v>0</v>
      </c>
      <c r="J29" s="30">
        <f t="shared" si="12"/>
        <v>100000</v>
      </c>
      <c r="K29" s="21">
        <f t="shared" si="22"/>
        <v>26</v>
      </c>
      <c r="L29" s="34">
        <f t="shared" si="23"/>
        <v>21</v>
      </c>
      <c r="M29" s="34">
        <f t="shared" si="13"/>
        <v>242307.6923076924</v>
      </c>
      <c r="N29" s="7">
        <f t="shared" si="14"/>
        <v>242307.6923076924</v>
      </c>
      <c r="O29" s="7">
        <f t="shared" si="0"/>
        <v>342307.69230769237</v>
      </c>
      <c r="P29" s="7">
        <f t="shared" si="15"/>
        <v>42061.538461538483</v>
      </c>
      <c r="Q29" s="7">
        <f t="shared" si="1"/>
        <v>0</v>
      </c>
      <c r="R29" s="7">
        <f t="shared" si="2"/>
        <v>0</v>
      </c>
      <c r="S29" s="7">
        <f t="shared" si="16"/>
        <v>42061.538461538483</v>
      </c>
      <c r="T29" s="7">
        <f t="shared" si="17"/>
        <v>64030.769230769241</v>
      </c>
      <c r="U29" s="7">
        <f t="shared" si="26"/>
        <v>7546.1538461538585</v>
      </c>
      <c r="V29" s="7">
        <f t="shared" si="26"/>
        <v>5538.4615384615463</v>
      </c>
      <c r="W29" s="7">
        <f t="shared" si="3"/>
        <v>71576.923076923093</v>
      </c>
      <c r="X29" s="8">
        <f t="shared" si="4"/>
        <v>-10057.988165680472</v>
      </c>
      <c r="Y29" s="8">
        <f t="shared" si="5"/>
        <v>-7546.1538461538585</v>
      </c>
      <c r="Z29" s="8">
        <f t="shared" si="6"/>
        <v>-5538.4615384615463</v>
      </c>
      <c r="AA29" s="27">
        <f t="shared" si="7"/>
        <v>-23142.603550295877</v>
      </c>
      <c r="AB29" s="7">
        <f t="shared" si="19"/>
        <v>0</v>
      </c>
      <c r="AC29" s="7">
        <f t="shared" si="19"/>
        <v>0</v>
      </c>
      <c r="AD29" s="7">
        <f t="shared" si="19"/>
        <v>0</v>
      </c>
      <c r="AE29" s="7">
        <f t="shared" si="20"/>
        <v>0</v>
      </c>
      <c r="AG29" s="7">
        <f t="shared" si="8"/>
        <v>0</v>
      </c>
      <c r="AI29" s="7">
        <f t="shared" si="9"/>
        <v>0</v>
      </c>
    </row>
    <row r="30" spans="1:35" x14ac:dyDescent="0.25">
      <c r="A30" s="28"/>
      <c r="B30" s="22">
        <v>22</v>
      </c>
      <c r="C30" s="29"/>
      <c r="D30" s="35">
        <f t="shared" si="25"/>
        <v>242307.6923076924</v>
      </c>
      <c r="E30" s="31"/>
      <c r="F30" s="31"/>
      <c r="G30" s="32">
        <f t="shared" si="11"/>
        <v>0</v>
      </c>
      <c r="H30" s="33"/>
      <c r="I30" s="30">
        <f t="shared" si="24"/>
        <v>0</v>
      </c>
      <c r="J30" s="30">
        <f t="shared" si="12"/>
        <v>100000</v>
      </c>
      <c r="K30" s="21">
        <f t="shared" si="22"/>
        <v>26</v>
      </c>
      <c r="L30" s="34">
        <f t="shared" si="23"/>
        <v>22</v>
      </c>
      <c r="M30" s="34">
        <f t="shared" si="13"/>
        <v>242307.6923076924</v>
      </c>
      <c r="N30" s="7">
        <f t="shared" si="14"/>
        <v>242307.6923076924</v>
      </c>
      <c r="O30" s="7">
        <f t="shared" si="0"/>
        <v>342307.69230769237</v>
      </c>
      <c r="P30" s="7">
        <f t="shared" si="15"/>
        <v>42061.538461538483</v>
      </c>
      <c r="Q30" s="7">
        <f t="shared" si="1"/>
        <v>0</v>
      </c>
      <c r="R30" s="7">
        <f t="shared" si="2"/>
        <v>0</v>
      </c>
      <c r="S30" s="7">
        <f t="shared" si="16"/>
        <v>42061.538461538483</v>
      </c>
      <c r="T30" s="7">
        <f t="shared" si="17"/>
        <v>64030.769230769241</v>
      </c>
      <c r="U30" s="7">
        <f t="shared" si="26"/>
        <v>7546.1538461538585</v>
      </c>
      <c r="V30" s="7">
        <f t="shared" si="26"/>
        <v>5538.4615384615463</v>
      </c>
      <c r="W30" s="7">
        <f t="shared" si="3"/>
        <v>71576.923076923093</v>
      </c>
      <c r="X30" s="8">
        <f t="shared" si="4"/>
        <v>-8440.2366863905336</v>
      </c>
      <c r="Y30" s="8">
        <f t="shared" si="5"/>
        <v>-7546.1538461538585</v>
      </c>
      <c r="Z30" s="8">
        <f t="shared" si="6"/>
        <v>-5538.4615384615463</v>
      </c>
      <c r="AA30" s="27">
        <f t="shared" si="7"/>
        <v>-21524.852071005938</v>
      </c>
      <c r="AB30" s="7">
        <f t="shared" si="19"/>
        <v>0</v>
      </c>
      <c r="AC30" s="7">
        <f t="shared" si="19"/>
        <v>0</v>
      </c>
      <c r="AD30" s="7">
        <f t="shared" si="19"/>
        <v>0</v>
      </c>
      <c r="AE30" s="7">
        <f t="shared" si="20"/>
        <v>0</v>
      </c>
      <c r="AG30" s="7">
        <f t="shared" si="8"/>
        <v>0</v>
      </c>
      <c r="AI30" s="7">
        <f t="shared" si="9"/>
        <v>0</v>
      </c>
    </row>
    <row r="31" spans="1:35" x14ac:dyDescent="0.25">
      <c r="A31" s="28"/>
      <c r="B31" s="22">
        <v>23</v>
      </c>
      <c r="C31" s="29"/>
      <c r="D31" s="35">
        <f t="shared" si="25"/>
        <v>242307.6923076924</v>
      </c>
      <c r="E31" s="31"/>
      <c r="F31" s="31"/>
      <c r="G31" s="32">
        <f t="shared" si="11"/>
        <v>0</v>
      </c>
      <c r="H31" s="33"/>
      <c r="I31" s="30">
        <f t="shared" si="24"/>
        <v>0</v>
      </c>
      <c r="J31" s="30">
        <f t="shared" si="12"/>
        <v>100000</v>
      </c>
      <c r="K31" s="21">
        <f t="shared" si="22"/>
        <v>26</v>
      </c>
      <c r="L31" s="34">
        <f t="shared" si="23"/>
        <v>23</v>
      </c>
      <c r="M31" s="34">
        <f t="shared" si="13"/>
        <v>242307.6923076924</v>
      </c>
      <c r="N31" s="7">
        <f t="shared" si="14"/>
        <v>242307.6923076924</v>
      </c>
      <c r="O31" s="7">
        <f t="shared" si="0"/>
        <v>342307.69230769237</v>
      </c>
      <c r="P31" s="7">
        <f t="shared" si="15"/>
        <v>42061.538461538483</v>
      </c>
      <c r="Q31" s="7">
        <f t="shared" si="1"/>
        <v>0</v>
      </c>
      <c r="R31" s="7">
        <f t="shared" si="2"/>
        <v>0</v>
      </c>
      <c r="S31" s="7">
        <f t="shared" si="16"/>
        <v>42061.538461538483</v>
      </c>
      <c r="T31" s="7">
        <f t="shared" si="17"/>
        <v>64030.769230769241</v>
      </c>
      <c r="U31" s="7">
        <f t="shared" si="26"/>
        <v>7546.1538461538585</v>
      </c>
      <c r="V31" s="7">
        <f t="shared" si="26"/>
        <v>5538.4615384615463</v>
      </c>
      <c r="W31" s="7">
        <f t="shared" si="3"/>
        <v>71576.923076923093</v>
      </c>
      <c r="X31" s="8">
        <f t="shared" si="4"/>
        <v>-6822.485207100588</v>
      </c>
      <c r="Y31" s="8">
        <f t="shared" si="5"/>
        <v>-7546.1538461538585</v>
      </c>
      <c r="Z31" s="8">
        <f t="shared" si="6"/>
        <v>-5538.4615384615463</v>
      </c>
      <c r="AA31" s="27">
        <f t="shared" si="7"/>
        <v>-19907.100591715993</v>
      </c>
      <c r="AB31" s="7">
        <f t="shared" si="19"/>
        <v>0</v>
      </c>
      <c r="AC31" s="7">
        <f t="shared" si="19"/>
        <v>0</v>
      </c>
      <c r="AD31" s="7">
        <f t="shared" si="19"/>
        <v>0</v>
      </c>
      <c r="AE31" s="7">
        <f t="shared" si="20"/>
        <v>0</v>
      </c>
      <c r="AG31" s="7">
        <f t="shared" si="8"/>
        <v>0</v>
      </c>
      <c r="AI31" s="7">
        <f t="shared" si="9"/>
        <v>0</v>
      </c>
    </row>
    <row r="32" spans="1:35" x14ac:dyDescent="0.25">
      <c r="A32" s="28"/>
      <c r="B32" s="22">
        <v>24</v>
      </c>
      <c r="C32" s="29"/>
      <c r="D32" s="35">
        <f t="shared" si="25"/>
        <v>242307.6923076924</v>
      </c>
      <c r="E32" s="31"/>
      <c r="F32" s="31"/>
      <c r="G32" s="32">
        <f t="shared" si="11"/>
        <v>0</v>
      </c>
      <c r="H32" s="33"/>
      <c r="I32" s="30">
        <f t="shared" si="24"/>
        <v>0</v>
      </c>
      <c r="J32" s="30">
        <f t="shared" si="12"/>
        <v>100000</v>
      </c>
      <c r="K32" s="21">
        <f t="shared" si="22"/>
        <v>26</v>
      </c>
      <c r="L32" s="34">
        <f t="shared" si="23"/>
        <v>24</v>
      </c>
      <c r="M32" s="34">
        <f t="shared" si="13"/>
        <v>242307.6923076924</v>
      </c>
      <c r="N32" s="7">
        <f t="shared" si="14"/>
        <v>242307.6923076924</v>
      </c>
      <c r="O32" s="7">
        <f t="shared" si="0"/>
        <v>342307.69230769237</v>
      </c>
      <c r="P32" s="7">
        <f t="shared" si="15"/>
        <v>42061.538461538483</v>
      </c>
      <c r="Q32" s="7">
        <f t="shared" si="1"/>
        <v>0</v>
      </c>
      <c r="R32" s="7">
        <f t="shared" si="2"/>
        <v>0</v>
      </c>
      <c r="S32" s="7">
        <f t="shared" si="16"/>
        <v>42061.538461538483</v>
      </c>
      <c r="T32" s="7">
        <f t="shared" si="17"/>
        <v>64030.769230769241</v>
      </c>
      <c r="U32" s="7">
        <f t="shared" si="26"/>
        <v>7546.1538461538585</v>
      </c>
      <c r="V32" s="7">
        <f t="shared" si="26"/>
        <v>5538.4615384615463</v>
      </c>
      <c r="W32" s="7">
        <f t="shared" si="3"/>
        <v>71576.923076923093</v>
      </c>
      <c r="X32" s="8">
        <f t="shared" si="4"/>
        <v>-5204.7337278106497</v>
      </c>
      <c r="Y32" s="8">
        <f t="shared" si="5"/>
        <v>-7546.1538461538585</v>
      </c>
      <c r="Z32" s="8">
        <f t="shared" si="6"/>
        <v>-5538.4615384615463</v>
      </c>
      <c r="AA32" s="27">
        <f t="shared" si="7"/>
        <v>-18289.349112426054</v>
      </c>
      <c r="AB32" s="7">
        <f t="shared" si="19"/>
        <v>0</v>
      </c>
      <c r="AC32" s="7">
        <f t="shared" si="19"/>
        <v>0</v>
      </c>
      <c r="AD32" s="7">
        <f t="shared" si="19"/>
        <v>0</v>
      </c>
      <c r="AE32" s="7">
        <f t="shared" si="20"/>
        <v>0</v>
      </c>
      <c r="AG32" s="7">
        <f t="shared" si="8"/>
        <v>0</v>
      </c>
      <c r="AI32" s="7">
        <f t="shared" si="9"/>
        <v>0</v>
      </c>
    </row>
    <row r="33" spans="1:35" x14ac:dyDescent="0.25">
      <c r="A33" s="28"/>
      <c r="B33" s="22">
        <v>25</v>
      </c>
      <c r="C33" s="29"/>
      <c r="D33" s="35">
        <f t="shared" si="25"/>
        <v>242307.6923076924</v>
      </c>
      <c r="E33" s="31"/>
      <c r="F33" s="31"/>
      <c r="G33" s="32">
        <f t="shared" si="11"/>
        <v>0</v>
      </c>
      <c r="H33" s="33"/>
      <c r="I33" s="30">
        <f t="shared" si="24"/>
        <v>0</v>
      </c>
      <c r="J33" s="30">
        <f t="shared" si="12"/>
        <v>100000</v>
      </c>
      <c r="K33" s="21">
        <f t="shared" si="22"/>
        <v>26</v>
      </c>
      <c r="L33" s="34">
        <f t="shared" si="23"/>
        <v>25</v>
      </c>
      <c r="M33" s="34">
        <f t="shared" si="13"/>
        <v>242307.6923076924</v>
      </c>
      <c r="N33" s="7">
        <f t="shared" si="14"/>
        <v>242307.6923076924</v>
      </c>
      <c r="O33" s="7">
        <f t="shared" si="0"/>
        <v>342307.69230769237</v>
      </c>
      <c r="P33" s="7">
        <f t="shared" si="15"/>
        <v>42061.538461538483</v>
      </c>
      <c r="Q33" s="7">
        <f t="shared" si="1"/>
        <v>0</v>
      </c>
      <c r="R33" s="7">
        <f t="shared" si="2"/>
        <v>0</v>
      </c>
      <c r="S33" s="7">
        <f t="shared" si="16"/>
        <v>42061.538461538483</v>
      </c>
      <c r="T33" s="7">
        <f t="shared" si="17"/>
        <v>64030.769230769241</v>
      </c>
      <c r="U33" s="7">
        <f t="shared" si="26"/>
        <v>7546.1538461538585</v>
      </c>
      <c r="V33" s="7">
        <f t="shared" si="26"/>
        <v>5538.4615384615463</v>
      </c>
      <c r="W33" s="7">
        <f t="shared" si="3"/>
        <v>71576.923076923093</v>
      </c>
      <c r="X33" s="8">
        <f t="shared" si="4"/>
        <v>-3586.9822485207042</v>
      </c>
      <c r="Y33" s="8">
        <f t="shared" si="5"/>
        <v>-7546.1538461538585</v>
      </c>
      <c r="Z33" s="8">
        <f t="shared" si="6"/>
        <v>-5538.4615384615463</v>
      </c>
      <c r="AA33" s="27">
        <f t="shared" si="7"/>
        <v>-16671.597633136109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20"/>
        <v>0</v>
      </c>
      <c r="AG33" s="7">
        <f t="shared" si="8"/>
        <v>0</v>
      </c>
      <c r="AI33" s="7">
        <f t="shared" si="9"/>
        <v>0</v>
      </c>
    </row>
    <row r="34" spans="1:35" x14ac:dyDescent="0.25">
      <c r="A34" s="28"/>
      <c r="B34" s="22">
        <v>26</v>
      </c>
      <c r="C34" s="29"/>
      <c r="D34" s="35">
        <f t="shared" si="25"/>
        <v>242307.6923076924</v>
      </c>
      <c r="E34" s="31"/>
      <c r="F34" s="31"/>
      <c r="G34" s="32">
        <f t="shared" si="11"/>
        <v>0</v>
      </c>
      <c r="H34" s="33"/>
      <c r="I34" s="30">
        <f t="shared" si="24"/>
        <v>0</v>
      </c>
      <c r="J34" s="30">
        <f t="shared" si="12"/>
        <v>100000</v>
      </c>
      <c r="K34" s="21">
        <f t="shared" si="22"/>
        <v>26</v>
      </c>
      <c r="L34" s="34">
        <f t="shared" si="23"/>
        <v>26</v>
      </c>
      <c r="M34" s="34">
        <f t="shared" si="13"/>
        <v>242307.6923076924</v>
      </c>
      <c r="N34" s="7">
        <f t="shared" si="14"/>
        <v>242307.6923076924</v>
      </c>
      <c r="O34" s="7">
        <f t="shared" si="0"/>
        <v>342307.69230769237</v>
      </c>
      <c r="P34" s="7">
        <f t="shared" si="15"/>
        <v>42061.538461538483</v>
      </c>
      <c r="Q34" s="7">
        <f t="shared" si="1"/>
        <v>0</v>
      </c>
      <c r="R34" s="7">
        <f t="shared" si="2"/>
        <v>0</v>
      </c>
      <c r="S34" s="7">
        <f t="shared" si="16"/>
        <v>42061.538461538483</v>
      </c>
      <c r="T34" s="7">
        <f t="shared" si="17"/>
        <v>64030.769230769241</v>
      </c>
      <c r="U34" s="7">
        <f t="shared" si="26"/>
        <v>7546.1538461538585</v>
      </c>
      <c r="V34" s="7">
        <f t="shared" si="26"/>
        <v>5538.4615384615463</v>
      </c>
      <c r="W34" s="7">
        <f t="shared" si="3"/>
        <v>71576.923076923093</v>
      </c>
      <c r="X34" s="8">
        <f t="shared" si="4"/>
        <v>-1969.2307692307659</v>
      </c>
      <c r="Y34" s="8">
        <f t="shared" si="5"/>
        <v>-7546.1538461538585</v>
      </c>
      <c r="Z34" s="8">
        <f t="shared" si="6"/>
        <v>-5538.4615384615463</v>
      </c>
      <c r="AA34" s="27">
        <f t="shared" si="7"/>
        <v>-15053.846153846171</v>
      </c>
      <c r="AB34" s="7">
        <f t="shared" si="19"/>
        <v>0</v>
      </c>
      <c r="AC34" s="7">
        <f t="shared" si="19"/>
        <v>0</v>
      </c>
      <c r="AD34" s="7">
        <f t="shared" si="19"/>
        <v>0</v>
      </c>
      <c r="AE34" s="7">
        <f t="shared" si="20"/>
        <v>0</v>
      </c>
      <c r="AG34" s="7">
        <f t="shared" si="8"/>
        <v>0</v>
      </c>
      <c r="AI34" s="7">
        <f t="shared" si="9"/>
        <v>0</v>
      </c>
    </row>
    <row r="35" spans="1:35" x14ac:dyDescent="0.25">
      <c r="A35" s="28"/>
      <c r="B35" s="22"/>
      <c r="C35" s="37"/>
      <c r="D35" s="35"/>
      <c r="E35" s="35"/>
      <c r="F35" s="35"/>
      <c r="G35" s="32"/>
      <c r="H35" s="6"/>
      <c r="I35" s="30"/>
      <c r="J35" s="6"/>
      <c r="K35" s="21"/>
      <c r="L35" s="7"/>
      <c r="M35" s="34"/>
      <c r="N35" s="7"/>
      <c r="O35" s="6"/>
      <c r="P35" s="7"/>
      <c r="Q35" s="7"/>
      <c r="R35" s="7"/>
      <c r="S35" s="7"/>
      <c r="T35" s="7"/>
      <c r="U35" s="7"/>
      <c r="V35" s="7"/>
      <c r="W35" s="7"/>
      <c r="X35" s="8"/>
      <c r="Y35" s="8"/>
      <c r="Z35" s="8"/>
      <c r="AA35" s="27"/>
    </row>
    <row r="36" spans="1:35" ht="15.75" thickBot="1" x14ac:dyDescent="0.3">
      <c r="A36" s="22"/>
      <c r="B36" s="22"/>
      <c r="C36" s="38">
        <f>SUM(C9:C35)+D8</f>
        <v>242307.6923076924</v>
      </c>
      <c r="D36" s="10"/>
      <c r="E36" s="38">
        <f>SUM(E9:E34)</f>
        <v>0</v>
      </c>
      <c r="F36" s="38">
        <f>SUM(F9:F34)</f>
        <v>0</v>
      </c>
      <c r="G36" s="39">
        <f>SUM(G9:G35)</f>
        <v>0</v>
      </c>
      <c r="H36" s="39">
        <f>SUM(H9:H34)</f>
        <v>100000</v>
      </c>
      <c r="I36" s="10"/>
      <c r="J36" s="6"/>
      <c r="K36" s="21"/>
      <c r="L36" s="10"/>
      <c r="M36" s="40"/>
      <c r="N36" s="10"/>
      <c r="O36" s="6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41">
        <f>SUM(AB9:AB35)</f>
        <v>64030.769230769241</v>
      </c>
      <c r="AC36" s="41">
        <f>SUM(AC9:AC35)</f>
        <v>7546.1538461538585</v>
      </c>
      <c r="AD36" s="41">
        <f>SUM(AD9:AD34)</f>
        <v>5538.4615384615463</v>
      </c>
      <c r="AE36" s="41">
        <f>SUM(AE9:AE35)</f>
        <v>77115.384615384653</v>
      </c>
      <c r="AG36" s="41">
        <f>SUM(AG9:AG35)</f>
        <v>19384.559999999998</v>
      </c>
      <c r="AI36" s="41">
        <f>SUM(AI9:AI35)</f>
        <v>245807.74769230766</v>
      </c>
    </row>
    <row r="37" spans="1:35" ht="15.75" thickTop="1" x14ac:dyDescent="0.25">
      <c r="A37" s="21"/>
      <c r="B37" s="22"/>
      <c r="C37" s="42"/>
      <c r="D37" s="30"/>
      <c r="E37" s="30"/>
      <c r="F37" s="30"/>
      <c r="G37" s="32"/>
      <c r="H37" s="6"/>
      <c r="I37" s="30"/>
      <c r="J37" s="6"/>
      <c r="K37" s="21"/>
      <c r="L37" s="6"/>
      <c r="M37" s="21"/>
      <c r="N37" s="6"/>
      <c r="O37" s="6"/>
      <c r="T37" s="7"/>
      <c r="U37" s="7"/>
      <c r="V37" s="7"/>
      <c r="W37" s="7"/>
    </row>
    <row r="38" spans="1:35" x14ac:dyDescent="0.25">
      <c r="A38" s="21"/>
      <c r="B38" s="22"/>
      <c r="C38" s="42"/>
      <c r="D38" s="30"/>
      <c r="E38" s="30"/>
      <c r="F38" s="30"/>
      <c r="G38" s="32"/>
      <c r="H38" s="6"/>
      <c r="I38" s="30"/>
      <c r="J38" s="6"/>
      <c r="K38" s="21"/>
      <c r="L38" s="6"/>
      <c r="M38" s="21"/>
      <c r="N38" s="6"/>
      <c r="O38" s="6"/>
      <c r="T38" s="7"/>
      <c r="U38" s="7"/>
      <c r="V38" s="7"/>
      <c r="W38" s="7"/>
    </row>
    <row r="39" spans="1:35" x14ac:dyDescent="0.25">
      <c r="A39" s="21"/>
      <c r="B39" s="62" t="s">
        <v>39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E39" s="7">
        <f>C36+G36</f>
        <v>242307.6923076924</v>
      </c>
    </row>
    <row r="40" spans="1:35" x14ac:dyDescent="0.25">
      <c r="A40" s="21"/>
      <c r="B40" s="62" t="s">
        <v>40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E40" s="7">
        <f>H36</f>
        <v>100000</v>
      </c>
    </row>
    <row r="41" spans="1:35" x14ac:dyDescent="0.25">
      <c r="A41" s="21"/>
      <c r="B41" s="62" t="s">
        <v>41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E41" s="7">
        <f>SUM(AE39:AE40)</f>
        <v>342307.69230769237</v>
      </c>
    </row>
    <row r="42" spans="1:35" x14ac:dyDescent="0.25">
      <c r="A42" s="21"/>
      <c r="B42" s="22"/>
      <c r="C42" s="42"/>
      <c r="D42" s="30"/>
      <c r="E42" s="30"/>
      <c r="F42" s="30"/>
      <c r="G42" s="32"/>
      <c r="H42" s="6"/>
      <c r="I42" s="30"/>
      <c r="J42" s="6"/>
      <c r="K42" s="21"/>
      <c r="L42" s="6"/>
      <c r="M42" s="21"/>
      <c r="N42" s="6"/>
      <c r="O42" s="6"/>
      <c r="T42" s="7"/>
      <c r="U42" s="7"/>
      <c r="V42" s="7"/>
      <c r="W42" s="7"/>
    </row>
    <row r="43" spans="1:35" x14ac:dyDescent="0.25">
      <c r="A43" s="21"/>
      <c r="B43" s="62" t="s">
        <v>42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7">
        <f>AB36</f>
        <v>64030.769230769241</v>
      </c>
      <c r="AC43" s="7">
        <f>IF(AE39&gt;1000000,(AE39-1000000)*19%+124900,IF(AE39&gt;500000,(AE39-500000)*18%+34900,IF(AE39&gt;450000,(AE39-450000)*17%+26400,IF(AE39&gt;400000,(AE39-400000)*16%+18400,IF(AE39&gt;350000,(AE39-350000)*15%+10900,IF(AE39&gt;300000,(AE39-300000)*14%+3900,IF(AE39&gt;270000,(AE39-270000)*13%,0)))))))</f>
        <v>0</v>
      </c>
      <c r="AD43" s="7">
        <f>IF(AE39&gt;270000,(AE39-270000)*10%,0)</f>
        <v>0</v>
      </c>
      <c r="AE43" s="7">
        <f>AB43+AC43+AD43</f>
        <v>64030.769230769241</v>
      </c>
    </row>
    <row r="44" spans="1:35" x14ac:dyDescent="0.25">
      <c r="A44" s="21"/>
      <c r="B44" s="62" t="s">
        <v>43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</row>
    <row r="45" spans="1:35" x14ac:dyDescent="0.25">
      <c r="A45" s="21"/>
      <c r="B45" s="21"/>
      <c r="C45" s="43"/>
      <c r="D45" s="6"/>
      <c r="E45" s="6"/>
      <c r="F45" s="6"/>
      <c r="G45" s="44"/>
      <c r="H45" s="6"/>
      <c r="I45" s="6"/>
      <c r="J45" s="6"/>
      <c r="K45" s="21"/>
      <c r="L45" s="6"/>
      <c r="M45" s="21"/>
      <c r="N45" s="6"/>
      <c r="O45" s="6"/>
      <c r="T45" s="7"/>
      <c r="U45" s="7"/>
      <c r="V45" s="7"/>
      <c r="W45" s="7"/>
      <c r="Z45" s="6" t="s">
        <v>44</v>
      </c>
      <c r="AB45" s="7">
        <f>IF(AE41&gt;50000,(AE41-50000)*20%+3600,IF(AE41&gt;30000,(AE41-30000)*18%,0))</f>
        <v>62061.538461538476</v>
      </c>
    </row>
    <row r="46" spans="1:35" x14ac:dyDescent="0.25">
      <c r="A46" s="21"/>
      <c r="B46" s="21" t="s">
        <v>45</v>
      </c>
      <c r="C46" s="43"/>
      <c r="D46" s="6"/>
      <c r="E46" s="6"/>
      <c r="F46" s="6"/>
      <c r="G46" s="44"/>
      <c r="H46" s="6"/>
      <c r="I46" s="6"/>
      <c r="J46" s="6"/>
      <c r="K46" s="21"/>
      <c r="L46" s="6"/>
      <c r="M46" s="21"/>
      <c r="N46" s="6"/>
      <c r="O46" s="6"/>
      <c r="T46" s="7"/>
      <c r="U46" s="7"/>
      <c r="V46" s="7"/>
      <c r="W46" s="7"/>
      <c r="X46" s="8"/>
      <c r="Y46" s="8"/>
      <c r="Z46" s="8"/>
      <c r="AA46" s="8"/>
      <c r="AB46" s="45">
        <f>AB43-AB45</f>
        <v>1969.2307692307659</v>
      </c>
      <c r="AC46" s="45">
        <f>AC36-AC43</f>
        <v>7546.1538461538585</v>
      </c>
      <c r="AD46" s="45">
        <f>AD36-AD43</f>
        <v>5538.4615384615463</v>
      </c>
      <c r="AE46" s="45">
        <f>AB46+AC46+AD46</f>
        <v>15053.846153846171</v>
      </c>
    </row>
    <row r="47" spans="1:35" x14ac:dyDescent="0.25">
      <c r="A47" s="21"/>
      <c r="B47" s="21"/>
      <c r="C47" s="43"/>
      <c r="D47" s="6"/>
      <c r="E47" s="6"/>
      <c r="F47" s="6"/>
      <c r="G47" s="44"/>
      <c r="H47" s="6"/>
      <c r="I47" s="6"/>
      <c r="J47" s="6"/>
      <c r="K47" s="21"/>
      <c r="L47" s="6"/>
      <c r="M47" s="21"/>
      <c r="N47" s="6"/>
      <c r="O47" s="6"/>
    </row>
    <row r="48" spans="1:35" x14ac:dyDescent="0.25">
      <c r="A48" s="21"/>
      <c r="B48" s="21"/>
      <c r="C48" s="43"/>
      <c r="D48" s="6"/>
      <c r="E48" s="6"/>
      <c r="F48" s="6"/>
      <c r="G48" s="44"/>
      <c r="H48" s="6"/>
      <c r="I48" s="6"/>
      <c r="J48" s="6"/>
      <c r="K48" s="21"/>
      <c r="L48" s="6"/>
      <c r="M48" s="21"/>
      <c r="N48" s="6"/>
      <c r="O48" s="6"/>
    </row>
    <row r="49" spans="1:35" x14ac:dyDescent="0.25">
      <c r="A49" s="21"/>
      <c r="B49" s="21"/>
      <c r="C49" s="43"/>
      <c r="D49" s="6"/>
      <c r="E49" s="6"/>
      <c r="F49" s="6"/>
      <c r="G49" s="44"/>
      <c r="H49" s="6"/>
      <c r="I49" s="6"/>
      <c r="J49" s="6"/>
      <c r="K49" s="21"/>
      <c r="L49" s="6"/>
      <c r="M49" s="21"/>
      <c r="N49" s="6"/>
      <c r="O49" s="6"/>
    </row>
    <row r="50" spans="1:35" x14ac:dyDescent="0.25">
      <c r="A50" s="21" t="s">
        <v>46</v>
      </c>
      <c r="B50" s="21"/>
      <c r="C50" s="43"/>
      <c r="D50" s="6" t="s">
        <v>47</v>
      </c>
      <c r="E50" s="6"/>
      <c r="F50" s="6"/>
      <c r="G50" s="44"/>
      <c r="H50" s="6"/>
      <c r="I50" s="6"/>
      <c r="J50" s="6"/>
      <c r="K50" s="21"/>
      <c r="L50" s="6"/>
      <c r="M50" s="21"/>
      <c r="N50" s="6"/>
      <c r="O50" s="6"/>
    </row>
    <row r="51" spans="1:35" x14ac:dyDescent="0.25">
      <c r="A51" s="21" t="s">
        <v>48</v>
      </c>
      <c r="C51" s="43"/>
      <c r="D51" s="6" t="s">
        <v>49</v>
      </c>
      <c r="E51" s="6"/>
      <c r="F51" s="6"/>
      <c r="H51" s="6"/>
      <c r="J51" s="6"/>
      <c r="O51" s="6"/>
    </row>
    <row r="52" spans="1:35" x14ac:dyDescent="0.25">
      <c r="A52" s="21"/>
      <c r="C52" s="43"/>
      <c r="D52" s="6"/>
      <c r="E52" s="6"/>
      <c r="F52" s="6"/>
      <c r="H52" s="6"/>
      <c r="J52" s="6"/>
      <c r="O52" s="6"/>
    </row>
    <row r="53" spans="1:35" x14ac:dyDescent="0.25">
      <c r="A53" s="21" t="s">
        <v>50</v>
      </c>
      <c r="C53" s="43"/>
      <c r="D53" s="6" t="s">
        <v>51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AB53" s="6"/>
      <c r="AC53" s="6"/>
      <c r="AD53" s="6"/>
      <c r="AE53" s="6"/>
      <c r="AG53" s="6"/>
      <c r="AH53" s="6"/>
      <c r="AI53" s="6"/>
    </row>
    <row r="54" spans="1:35" x14ac:dyDescent="0.25">
      <c r="A54" s="21" t="s">
        <v>52</v>
      </c>
      <c r="C54" s="43"/>
      <c r="D54" s="6" t="s">
        <v>53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AB54" s="6"/>
      <c r="AC54" s="6"/>
      <c r="AD54" s="6"/>
      <c r="AE54" s="6"/>
      <c r="AG54" s="6"/>
      <c r="AH54" s="6"/>
      <c r="AI54" s="6"/>
    </row>
    <row r="55" spans="1:35" x14ac:dyDescent="0.25">
      <c r="A55" s="21"/>
      <c r="C55" s="43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AB55" s="6"/>
      <c r="AC55" s="6"/>
      <c r="AD55" s="6"/>
      <c r="AE55" s="6"/>
      <c r="AG55" s="6"/>
      <c r="AH55" s="6"/>
      <c r="AI55" s="6"/>
    </row>
    <row r="56" spans="1:35" x14ac:dyDescent="0.25">
      <c r="A56" s="21" t="s">
        <v>54</v>
      </c>
      <c r="C56" s="43"/>
      <c r="D56" s="6" t="s">
        <v>55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AB56" s="6"/>
      <c r="AC56" s="6"/>
      <c r="AD56" s="6"/>
      <c r="AE56" s="6"/>
      <c r="AG56" s="6"/>
      <c r="AH56" s="6"/>
      <c r="AI56" s="6"/>
    </row>
    <row r="57" spans="1:35" x14ac:dyDescent="0.25">
      <c r="A57" s="21" t="s">
        <v>56</v>
      </c>
      <c r="C57" s="43"/>
      <c r="D57" s="6" t="s">
        <v>57</v>
      </c>
      <c r="E57" s="6"/>
      <c r="F57" s="6"/>
      <c r="G57" s="6"/>
      <c r="I57" s="6"/>
      <c r="K57" s="6"/>
      <c r="L57" s="6"/>
      <c r="M57" s="6"/>
      <c r="N57" s="6"/>
      <c r="AB57" s="6"/>
      <c r="AC57" s="6"/>
      <c r="AD57" s="6"/>
      <c r="AE57" s="6"/>
      <c r="AG57" s="6"/>
      <c r="AH57" s="6"/>
      <c r="AI57" s="6"/>
    </row>
    <row r="58" spans="1:35" x14ac:dyDescent="0.25">
      <c r="A58" s="21"/>
      <c r="C58" s="43"/>
      <c r="D58" s="6"/>
      <c r="E58" s="6"/>
      <c r="F58" s="6"/>
      <c r="G58" s="6"/>
      <c r="I58" s="6"/>
      <c r="K58" s="6"/>
      <c r="L58" s="6"/>
      <c r="M58" s="6"/>
      <c r="N58" s="6"/>
      <c r="AB58" s="6"/>
      <c r="AC58" s="6"/>
      <c r="AD58" s="6"/>
      <c r="AE58" s="6"/>
      <c r="AG58" s="6"/>
      <c r="AH58" s="6"/>
      <c r="AI58" s="6"/>
    </row>
    <row r="59" spans="1:35" x14ac:dyDescent="0.25">
      <c r="A59" s="21" t="s">
        <v>58</v>
      </c>
      <c r="D59" s="4" t="s">
        <v>59</v>
      </c>
      <c r="G59" s="6"/>
      <c r="I59" s="6"/>
      <c r="K59" s="6"/>
      <c r="L59" s="6"/>
      <c r="M59" s="6"/>
      <c r="N59" s="6"/>
      <c r="AB59" s="6"/>
      <c r="AC59" s="6"/>
      <c r="AD59" s="6"/>
      <c r="AE59" s="6"/>
      <c r="AG59" s="6"/>
      <c r="AH59" s="6"/>
      <c r="AI59" s="6"/>
    </row>
    <row r="60" spans="1:35" x14ac:dyDescent="0.25">
      <c r="A60" s="21" t="s">
        <v>60</v>
      </c>
      <c r="C60" s="43"/>
      <c r="D60" s="6" t="s">
        <v>61</v>
      </c>
      <c r="E60" s="6"/>
      <c r="F60" s="6"/>
      <c r="G60" s="6"/>
      <c r="I60" s="6"/>
      <c r="K60" s="6"/>
      <c r="L60" s="6"/>
      <c r="M60" s="6"/>
      <c r="N60" s="6"/>
      <c r="AB60" s="6"/>
      <c r="AC60" s="6"/>
      <c r="AD60" s="6"/>
      <c r="AE60" s="6"/>
      <c r="AG60" s="6"/>
      <c r="AH60" s="6"/>
      <c r="AI60" s="6"/>
    </row>
    <row r="61" spans="1:35" x14ac:dyDescent="0.25">
      <c r="A61" s="21" t="s">
        <v>62</v>
      </c>
      <c r="C61" s="43"/>
      <c r="D61" s="6" t="s">
        <v>30</v>
      </c>
      <c r="E61" s="6"/>
      <c r="F61" s="6"/>
      <c r="G61" s="6"/>
      <c r="I61" s="6"/>
      <c r="K61" s="6"/>
      <c r="L61" s="6"/>
      <c r="M61" s="6"/>
      <c r="N61" s="6"/>
      <c r="AB61" s="6"/>
      <c r="AC61" s="6"/>
      <c r="AD61" s="6"/>
      <c r="AE61" s="6"/>
      <c r="AG61" s="6"/>
      <c r="AH61" s="6"/>
      <c r="AI61" s="6"/>
    </row>
    <row r="62" spans="1:35" x14ac:dyDescent="0.25">
      <c r="A62" s="21"/>
      <c r="C62" s="43"/>
      <c r="D62" s="6"/>
      <c r="E62" s="6"/>
      <c r="F62" s="6"/>
      <c r="G62" s="6"/>
      <c r="I62" s="6"/>
      <c r="K62" s="6"/>
      <c r="L62" s="6"/>
      <c r="M62" s="6"/>
      <c r="N62" s="6"/>
      <c r="AB62" s="6"/>
      <c r="AC62" s="6"/>
      <c r="AD62" s="6"/>
      <c r="AE62" s="6"/>
      <c r="AG62" s="6"/>
      <c r="AH62" s="6"/>
      <c r="AI62" s="6"/>
    </row>
    <row r="63" spans="1:35" x14ac:dyDescent="0.25">
      <c r="A63" s="21"/>
      <c r="C63" s="43"/>
      <c r="D63" s="6"/>
      <c r="E63" s="6"/>
      <c r="F63" s="6"/>
      <c r="G63" s="6"/>
      <c r="I63" s="6"/>
      <c r="K63" s="6"/>
      <c r="L63" s="6"/>
      <c r="M63" s="6"/>
      <c r="N63" s="6"/>
      <c r="AB63" s="6"/>
      <c r="AC63" s="6"/>
      <c r="AD63" s="6"/>
      <c r="AE63" s="6"/>
      <c r="AG63" s="6"/>
      <c r="AH63" s="6"/>
      <c r="AI63" s="6"/>
    </row>
    <row r="64" spans="1:35" x14ac:dyDescent="0.25">
      <c r="A64" s="21" t="s">
        <v>63</v>
      </c>
      <c r="C64" s="43"/>
      <c r="D64" s="6" t="s">
        <v>64</v>
      </c>
      <c r="E64" s="6"/>
      <c r="F64" s="6"/>
      <c r="G64" s="6"/>
      <c r="I64" s="6"/>
      <c r="K64" s="6"/>
      <c r="L64" s="6"/>
      <c r="M64" s="6"/>
      <c r="N64" s="6"/>
      <c r="AB64" s="6"/>
      <c r="AC64" s="6"/>
      <c r="AD64" s="6"/>
      <c r="AE64" s="6"/>
      <c r="AG64" s="6"/>
      <c r="AH64" s="6"/>
      <c r="AI64" s="6"/>
    </row>
    <row r="65" spans="1:35" x14ac:dyDescent="0.25">
      <c r="A65" s="21"/>
      <c r="C65" s="43"/>
      <c r="D65" s="6"/>
      <c r="E65" s="6"/>
      <c r="F65" s="6"/>
      <c r="G65" s="6"/>
      <c r="I65" s="6"/>
      <c r="K65" s="6"/>
      <c r="L65" s="6"/>
      <c r="M65" s="6"/>
      <c r="N65" s="6"/>
      <c r="AB65" s="6"/>
      <c r="AC65" s="6"/>
      <c r="AD65" s="6"/>
      <c r="AE65" s="6"/>
      <c r="AG65" s="6"/>
      <c r="AH65" s="6"/>
      <c r="AI65" s="6"/>
    </row>
    <row r="66" spans="1:35" x14ac:dyDescent="0.25">
      <c r="A66" s="21" t="s">
        <v>65</v>
      </c>
      <c r="C66" s="43"/>
      <c r="D66" s="6" t="s">
        <v>66</v>
      </c>
      <c r="E66" s="6"/>
      <c r="F66" s="6"/>
      <c r="G66" s="6"/>
      <c r="I66" s="6"/>
      <c r="K66" s="6"/>
      <c r="L66" s="6"/>
      <c r="M66" s="6"/>
      <c r="N66" s="6"/>
      <c r="AB66" s="6"/>
      <c r="AC66" s="6"/>
      <c r="AD66" s="6"/>
      <c r="AE66" s="6"/>
      <c r="AG66" s="6"/>
      <c r="AH66" s="6"/>
      <c r="AI66" s="6"/>
    </row>
    <row r="67" spans="1:35" x14ac:dyDescent="0.25">
      <c r="A67" s="21"/>
      <c r="C67" s="43"/>
      <c r="D67" s="6"/>
      <c r="E67" s="6"/>
      <c r="F67" s="6"/>
      <c r="G67" s="6"/>
      <c r="I67" s="6"/>
      <c r="K67" s="6"/>
      <c r="L67" s="6"/>
      <c r="M67" s="6"/>
      <c r="N67" s="6"/>
      <c r="AB67" s="6"/>
      <c r="AC67" s="6"/>
      <c r="AD67" s="6"/>
      <c r="AE67" s="6"/>
      <c r="AG67" s="6"/>
      <c r="AH67" s="6"/>
      <c r="AI67" s="6"/>
    </row>
    <row r="68" spans="1:35" x14ac:dyDescent="0.25">
      <c r="A68" s="21" t="s">
        <v>67</v>
      </c>
      <c r="D68" s="4" t="s">
        <v>68</v>
      </c>
      <c r="G68" s="6"/>
      <c r="I68" s="6"/>
      <c r="K68" s="6"/>
      <c r="L68" s="6"/>
      <c r="M68" s="6"/>
      <c r="N68" s="6"/>
      <c r="AB68" s="6"/>
      <c r="AC68" s="6"/>
      <c r="AD68" s="6"/>
      <c r="AE68" s="6"/>
      <c r="AG68" s="6"/>
      <c r="AH68" s="6"/>
      <c r="AI68" s="6"/>
    </row>
    <row r="69" spans="1:35" x14ac:dyDescent="0.25">
      <c r="A69" s="21" t="s">
        <v>69</v>
      </c>
      <c r="D69" s="4" t="s">
        <v>70</v>
      </c>
      <c r="G69" s="6"/>
      <c r="I69" s="6"/>
      <c r="K69" s="6"/>
      <c r="L69" s="6"/>
      <c r="M69" s="6"/>
      <c r="N69" s="6"/>
      <c r="AB69" s="6"/>
      <c r="AC69" s="6"/>
      <c r="AD69" s="6"/>
      <c r="AE69" s="6"/>
      <c r="AG69" s="6"/>
      <c r="AH69" s="6"/>
      <c r="AI69" s="6"/>
    </row>
    <row r="70" spans="1:35" x14ac:dyDescent="0.25">
      <c r="A70" s="21" t="s">
        <v>71</v>
      </c>
      <c r="C70" s="5"/>
      <c r="D70" s="2" t="s">
        <v>72</v>
      </c>
      <c r="E70" s="2"/>
      <c r="F70" s="2"/>
      <c r="G70" s="6"/>
      <c r="I70" s="6"/>
      <c r="K70" s="6"/>
      <c r="L70" s="6"/>
      <c r="M70" s="6"/>
      <c r="N70" s="6"/>
      <c r="AB70" s="6"/>
      <c r="AC70" s="6"/>
      <c r="AD70" s="6"/>
      <c r="AE70" s="6"/>
      <c r="AG70" s="6"/>
      <c r="AH70" s="6"/>
      <c r="AI70" s="6"/>
    </row>
    <row r="71" spans="1:35" x14ac:dyDescent="0.25">
      <c r="G71" s="6"/>
      <c r="I71" s="6"/>
      <c r="K71" s="6"/>
      <c r="L71" s="6"/>
      <c r="M71" s="6"/>
      <c r="N71" s="6"/>
      <c r="AB71" s="6"/>
      <c r="AC71" s="6"/>
      <c r="AD71" s="6"/>
      <c r="AE71" s="6"/>
      <c r="AG71" s="6"/>
      <c r="AH71" s="6"/>
      <c r="AI71" s="6"/>
    </row>
    <row r="72" spans="1:35" x14ac:dyDescent="0.25">
      <c r="G72" s="6"/>
      <c r="I72" s="6"/>
      <c r="K72" s="6"/>
      <c r="L72" s="6"/>
      <c r="M72" s="6"/>
      <c r="N72" s="6"/>
      <c r="AB72" s="6"/>
      <c r="AC72" s="6"/>
      <c r="AD72" s="6"/>
      <c r="AE72" s="6"/>
      <c r="AG72" s="6"/>
      <c r="AH72" s="6"/>
      <c r="AI72" s="6"/>
    </row>
    <row r="73" spans="1:35" x14ac:dyDescent="0.25">
      <c r="G73" s="6"/>
      <c r="I73" s="6"/>
      <c r="K73" s="6"/>
      <c r="L73" s="6"/>
      <c r="M73" s="6"/>
      <c r="N73" s="6"/>
      <c r="AB73" s="6"/>
      <c r="AC73" s="6"/>
      <c r="AD73" s="6"/>
      <c r="AE73" s="6"/>
      <c r="AG73" s="6"/>
      <c r="AH73" s="6"/>
      <c r="AI73" s="6"/>
    </row>
    <row r="74" spans="1:35" x14ac:dyDescent="0.25">
      <c r="G74" s="6"/>
      <c r="I74" s="6"/>
      <c r="K74" s="6"/>
      <c r="L74" s="6"/>
      <c r="M74" s="6"/>
      <c r="N74" s="6"/>
      <c r="AB74" s="6"/>
      <c r="AC74" s="6"/>
      <c r="AD74" s="6"/>
      <c r="AE74" s="6"/>
      <c r="AG74" s="6"/>
      <c r="AH74" s="6"/>
      <c r="AI74" s="6"/>
    </row>
    <row r="75" spans="1:35" x14ac:dyDescent="0.25">
      <c r="G75" s="6"/>
      <c r="I75" s="6"/>
      <c r="K75" s="6"/>
      <c r="L75" s="6"/>
      <c r="M75" s="6"/>
      <c r="N75" s="6"/>
      <c r="AB75" s="6"/>
      <c r="AC75" s="6"/>
      <c r="AD75" s="6"/>
      <c r="AE75" s="6"/>
      <c r="AG75" s="6"/>
      <c r="AH75" s="6"/>
      <c r="AI75" s="6"/>
    </row>
    <row r="76" spans="1:35" x14ac:dyDescent="0.25">
      <c r="G76" s="6"/>
      <c r="I76" s="6"/>
      <c r="K76" s="6"/>
      <c r="L76" s="6"/>
      <c r="M76" s="6"/>
      <c r="N76" s="6"/>
      <c r="AB76" s="6"/>
      <c r="AC76" s="6"/>
      <c r="AD76" s="6"/>
      <c r="AE76" s="6"/>
      <c r="AG76" s="6"/>
      <c r="AH76" s="6"/>
      <c r="AI76" s="6"/>
    </row>
    <row r="77" spans="1:35" x14ac:dyDescent="0.25">
      <c r="G77" s="6"/>
      <c r="I77" s="6"/>
      <c r="K77" s="6"/>
      <c r="L77" s="6"/>
      <c r="M77" s="6"/>
      <c r="N77" s="6"/>
      <c r="AB77" s="6"/>
      <c r="AC77" s="6"/>
      <c r="AD77" s="6"/>
      <c r="AE77" s="6"/>
      <c r="AG77" s="6"/>
      <c r="AH77" s="6"/>
      <c r="AI77" s="6"/>
    </row>
    <row r="78" spans="1:35" x14ac:dyDescent="0.25">
      <c r="G78" s="6"/>
      <c r="I78" s="6"/>
      <c r="K78" s="6"/>
      <c r="L78" s="6"/>
      <c r="M78" s="6"/>
      <c r="N78" s="6"/>
      <c r="AB78" s="6"/>
      <c r="AC78" s="6"/>
      <c r="AD78" s="6"/>
      <c r="AE78" s="6"/>
      <c r="AG78" s="6"/>
      <c r="AH78" s="6"/>
      <c r="AI78" s="6"/>
    </row>
    <row r="79" spans="1:35" x14ac:dyDescent="0.25">
      <c r="G79" s="6"/>
      <c r="I79" s="6"/>
      <c r="K79" s="6"/>
      <c r="L79" s="6"/>
      <c r="M79" s="6"/>
      <c r="N79" s="6"/>
      <c r="AB79" s="6"/>
      <c r="AC79" s="6"/>
      <c r="AD79" s="6"/>
      <c r="AE79" s="6"/>
      <c r="AG79" s="6"/>
      <c r="AH79" s="6"/>
      <c r="AI79" s="6"/>
    </row>
    <row r="80" spans="1:35" x14ac:dyDescent="0.25">
      <c r="G80" s="6"/>
      <c r="I80" s="6"/>
      <c r="K80" s="6"/>
      <c r="L80" s="6"/>
      <c r="M80" s="6"/>
      <c r="N80" s="6"/>
      <c r="AB80" s="6"/>
      <c r="AC80" s="6"/>
      <c r="AD80" s="6"/>
      <c r="AE80" s="6"/>
      <c r="AG80" s="6"/>
      <c r="AH80" s="6"/>
      <c r="AI80" s="6"/>
    </row>
    <row r="81" spans="1:35" x14ac:dyDescent="0.25">
      <c r="G81" s="6"/>
      <c r="I81" s="6"/>
      <c r="K81" s="6"/>
      <c r="L81" s="6"/>
      <c r="M81" s="6"/>
      <c r="N81" s="6"/>
      <c r="AB81" s="6"/>
      <c r="AC81" s="6"/>
      <c r="AD81" s="6"/>
      <c r="AE81" s="6"/>
      <c r="AG81" s="6"/>
      <c r="AH81" s="6"/>
      <c r="AI81" s="6"/>
    </row>
    <row r="82" spans="1:35" x14ac:dyDescent="0.25">
      <c r="G82" s="6"/>
      <c r="I82" s="6"/>
      <c r="K82" s="6"/>
      <c r="L82" s="6"/>
      <c r="M82" s="6"/>
      <c r="N82" s="6"/>
      <c r="AB82" s="6"/>
      <c r="AC82" s="6"/>
      <c r="AD82" s="6"/>
      <c r="AE82" s="6"/>
      <c r="AG82" s="6"/>
      <c r="AH82" s="6"/>
      <c r="AI82" s="6"/>
    </row>
    <row r="83" spans="1:35" x14ac:dyDescent="0.25">
      <c r="G83" s="6"/>
      <c r="I83" s="6"/>
      <c r="K83" s="6"/>
      <c r="L83" s="6"/>
      <c r="M83" s="6"/>
      <c r="N83" s="6"/>
      <c r="AB83" s="6"/>
      <c r="AC83" s="6"/>
      <c r="AD83" s="6"/>
      <c r="AE83" s="6"/>
      <c r="AG83" s="6"/>
      <c r="AH83" s="6"/>
      <c r="AI83" s="6"/>
    </row>
    <row r="84" spans="1:35" x14ac:dyDescent="0.25">
      <c r="G84" s="6"/>
      <c r="I84" s="6"/>
      <c r="K84" s="6"/>
      <c r="L84" s="6"/>
      <c r="M84" s="6"/>
      <c r="N84" s="6"/>
      <c r="AB84" s="6"/>
      <c r="AC84" s="6"/>
      <c r="AD84" s="6"/>
      <c r="AE84" s="6"/>
      <c r="AG84" s="6"/>
      <c r="AH84" s="6"/>
      <c r="AI84" s="6"/>
    </row>
    <row r="85" spans="1:35" x14ac:dyDescent="0.25">
      <c r="A85" s="6"/>
      <c r="B85" s="6"/>
      <c r="C85" s="6"/>
      <c r="D85" s="6"/>
      <c r="E85" s="6"/>
      <c r="F85" s="6"/>
      <c r="G85" s="6"/>
      <c r="I85" s="6"/>
      <c r="K85" s="6"/>
      <c r="L85" s="6"/>
      <c r="M85" s="6"/>
      <c r="N85" s="6"/>
      <c r="AB85" s="6"/>
      <c r="AC85" s="6"/>
      <c r="AD85" s="6"/>
      <c r="AE85" s="6"/>
      <c r="AG85" s="6"/>
      <c r="AH85" s="6"/>
      <c r="AI85" s="6"/>
    </row>
    <row r="86" spans="1:35" x14ac:dyDescent="0.25">
      <c r="A86" s="6"/>
      <c r="B86" s="6"/>
      <c r="C86" s="6"/>
      <c r="D86" s="6"/>
      <c r="E86" s="6"/>
      <c r="F86" s="6"/>
      <c r="G86" s="6"/>
      <c r="I86" s="6"/>
      <c r="K86" s="6"/>
      <c r="L86" s="6"/>
      <c r="M86" s="6"/>
      <c r="N86" s="6"/>
      <c r="AB86" s="6"/>
      <c r="AC86" s="6"/>
      <c r="AD86" s="6"/>
      <c r="AE86" s="6"/>
      <c r="AG86" s="6"/>
      <c r="AH86" s="6"/>
      <c r="AI86" s="6"/>
    </row>
    <row r="87" spans="1:35" x14ac:dyDescent="0.25">
      <c r="A87" s="6"/>
      <c r="B87" s="6"/>
      <c r="C87" s="6"/>
      <c r="D87" s="6"/>
      <c r="E87" s="6"/>
      <c r="F87" s="6"/>
      <c r="G87" s="6"/>
      <c r="I87" s="6"/>
      <c r="K87" s="6"/>
      <c r="L87" s="6"/>
      <c r="M87" s="6"/>
      <c r="N87" s="6"/>
      <c r="AB87" s="6"/>
      <c r="AC87" s="6"/>
      <c r="AD87" s="6"/>
      <c r="AE87" s="6"/>
      <c r="AG87" s="6"/>
      <c r="AH87" s="6"/>
      <c r="AI87" s="6"/>
    </row>
    <row r="88" spans="1:35" x14ac:dyDescent="0.25">
      <c r="A88" s="6"/>
      <c r="B88" s="6"/>
      <c r="C88" s="6"/>
      <c r="D88" s="6"/>
      <c r="E88" s="6"/>
      <c r="F88" s="6"/>
      <c r="G88" s="6"/>
      <c r="I88" s="6"/>
      <c r="K88" s="6"/>
      <c r="L88" s="6"/>
      <c r="M88" s="6"/>
      <c r="N88" s="6"/>
      <c r="AB88" s="6"/>
      <c r="AC88" s="6"/>
      <c r="AD88" s="6"/>
      <c r="AE88" s="6"/>
      <c r="AG88" s="6"/>
      <c r="AH88" s="6"/>
      <c r="AI88" s="6"/>
    </row>
    <row r="89" spans="1:35" x14ac:dyDescent="0.25">
      <c r="A89" s="6"/>
      <c r="B89" s="6"/>
      <c r="C89" s="6"/>
      <c r="D89" s="6"/>
      <c r="E89" s="6"/>
      <c r="F89" s="6"/>
      <c r="G89" s="6"/>
      <c r="I89" s="6"/>
      <c r="K89" s="6"/>
      <c r="L89" s="6"/>
      <c r="M89" s="6"/>
      <c r="N89" s="6"/>
      <c r="AB89" s="6"/>
      <c r="AC89" s="6"/>
      <c r="AD89" s="6"/>
      <c r="AE89" s="6"/>
      <c r="AG89" s="6"/>
      <c r="AH89" s="6"/>
      <c r="AI89" s="6"/>
    </row>
    <row r="90" spans="1:35" x14ac:dyDescent="0.25">
      <c r="A90" s="6"/>
      <c r="B90" s="6"/>
      <c r="C90" s="6"/>
      <c r="D90" s="6"/>
      <c r="E90" s="6"/>
      <c r="F90" s="6"/>
      <c r="G90" s="6"/>
      <c r="I90" s="6"/>
      <c r="K90" s="6"/>
      <c r="L90" s="6"/>
      <c r="M90" s="6"/>
      <c r="N90" s="6"/>
      <c r="AB90" s="6"/>
      <c r="AC90" s="6"/>
      <c r="AD90" s="6"/>
      <c r="AE90" s="6"/>
      <c r="AG90" s="6"/>
      <c r="AH90" s="6"/>
      <c r="AI90" s="6"/>
    </row>
    <row r="91" spans="1:35" x14ac:dyDescent="0.25">
      <c r="A91" s="6"/>
      <c r="B91" s="6"/>
      <c r="C91" s="6"/>
      <c r="D91" s="6"/>
      <c r="E91" s="6"/>
      <c r="F91" s="6"/>
      <c r="G91" s="6"/>
      <c r="I91" s="6"/>
      <c r="K91" s="6"/>
      <c r="L91" s="6"/>
      <c r="M91" s="6"/>
      <c r="N91" s="6"/>
      <c r="AB91" s="6"/>
      <c r="AC91" s="6"/>
      <c r="AD91" s="6"/>
      <c r="AE91" s="6"/>
      <c r="AG91" s="6"/>
      <c r="AH91" s="6"/>
      <c r="AI91" s="6"/>
    </row>
    <row r="92" spans="1:35" x14ac:dyDescent="0.25">
      <c r="A92" s="6"/>
      <c r="B92" s="6"/>
      <c r="C92" s="6"/>
      <c r="D92" s="6"/>
      <c r="E92" s="6"/>
      <c r="F92" s="6"/>
      <c r="G92" s="6"/>
      <c r="I92" s="6"/>
      <c r="K92" s="6"/>
      <c r="L92" s="6"/>
      <c r="M92" s="6"/>
      <c r="N92" s="6"/>
      <c r="AB92" s="6"/>
      <c r="AC92" s="6"/>
      <c r="AD92" s="6"/>
      <c r="AE92" s="6"/>
      <c r="AG92" s="6"/>
      <c r="AH92" s="6"/>
      <c r="AI92" s="6"/>
    </row>
    <row r="93" spans="1:35" x14ac:dyDescent="0.25">
      <c r="A93" s="6"/>
      <c r="B93" s="6"/>
      <c r="C93" s="6"/>
      <c r="D93" s="6"/>
      <c r="E93" s="6"/>
      <c r="F93" s="6"/>
      <c r="G93" s="6"/>
      <c r="I93" s="6"/>
      <c r="K93" s="6"/>
      <c r="L93" s="6"/>
      <c r="M93" s="6"/>
      <c r="N93" s="6"/>
      <c r="AB93" s="6"/>
      <c r="AC93" s="6"/>
      <c r="AD93" s="6"/>
      <c r="AE93" s="6"/>
      <c r="AG93" s="6"/>
      <c r="AH93" s="6"/>
      <c r="AI93" s="6"/>
    </row>
    <row r="94" spans="1:35" x14ac:dyDescent="0.25">
      <c r="A94" s="6"/>
      <c r="B94" s="6"/>
      <c r="C94" s="6"/>
      <c r="D94" s="6"/>
      <c r="E94" s="6"/>
      <c r="F94" s="6"/>
      <c r="G94" s="6"/>
      <c r="I94" s="6"/>
      <c r="K94" s="6"/>
      <c r="L94" s="6"/>
      <c r="M94" s="6"/>
      <c r="N94" s="6"/>
      <c r="AB94" s="6"/>
      <c r="AC94" s="6"/>
      <c r="AD94" s="6"/>
      <c r="AE94" s="6"/>
      <c r="AG94" s="6"/>
      <c r="AH94" s="6"/>
      <c r="AI94" s="6"/>
    </row>
    <row r="95" spans="1:35" x14ac:dyDescent="0.25">
      <c r="A95" s="6"/>
      <c r="B95" s="6"/>
      <c r="C95" s="6"/>
      <c r="D95" s="6"/>
      <c r="E95" s="6"/>
      <c r="F95" s="6"/>
      <c r="G95" s="6"/>
      <c r="I95" s="6"/>
      <c r="K95" s="6"/>
      <c r="L95" s="6"/>
      <c r="M95" s="6"/>
      <c r="N95" s="6"/>
      <c r="AB95" s="6"/>
      <c r="AC95" s="6"/>
      <c r="AD95" s="6"/>
      <c r="AE95" s="6"/>
      <c r="AG95" s="6"/>
      <c r="AH95" s="6"/>
      <c r="AI95" s="6"/>
    </row>
    <row r="96" spans="1:35" x14ac:dyDescent="0.25">
      <c r="A96" s="6"/>
      <c r="B96" s="6"/>
      <c r="C96" s="6"/>
      <c r="D96" s="6"/>
      <c r="E96" s="6"/>
      <c r="F96" s="6"/>
      <c r="G96" s="6"/>
      <c r="I96" s="6"/>
      <c r="K96" s="6"/>
      <c r="L96" s="6"/>
      <c r="M96" s="6"/>
      <c r="N96" s="6"/>
      <c r="AB96" s="6"/>
      <c r="AC96" s="6"/>
      <c r="AD96" s="6"/>
      <c r="AE96" s="6"/>
      <c r="AG96" s="6"/>
      <c r="AH96" s="6"/>
      <c r="AI96" s="6"/>
    </row>
  </sheetData>
  <mergeCells count="25">
    <mergeCell ref="B44:AA44"/>
    <mergeCell ref="AG6:AG7"/>
    <mergeCell ref="AI6:AI7"/>
    <mergeCell ref="B39:AA39"/>
    <mergeCell ref="B40:AA40"/>
    <mergeCell ref="B41:AA41"/>
    <mergeCell ref="B43:AA43"/>
    <mergeCell ref="M6:M7"/>
    <mergeCell ref="N6:N7"/>
    <mergeCell ref="P6:S6"/>
    <mergeCell ref="T6:W6"/>
    <mergeCell ref="X6:AA6"/>
    <mergeCell ref="AB6:AE6"/>
    <mergeCell ref="G6:G7"/>
    <mergeCell ref="H6:H7"/>
    <mergeCell ref="I6:I7"/>
    <mergeCell ref="J6:J7"/>
    <mergeCell ref="K6:K7"/>
    <mergeCell ref="L6:L7"/>
    <mergeCell ref="A6:A7"/>
    <mergeCell ref="B6:B7"/>
    <mergeCell ref="C6:C7"/>
    <mergeCell ref="D6:D7"/>
    <mergeCell ref="E6:E7"/>
    <mergeCell ref="F6:F7"/>
  </mergeCells>
  <hyperlinks>
    <hyperlink ref="Q5" r:id="rId1" display="A@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Tax Payer A</vt:lpstr>
      <vt:lpstr>Tax Payer B</vt:lpstr>
      <vt:lpstr>Tax Payer C</vt:lpstr>
      <vt:lpstr>Tax Payer D</vt:lpstr>
      <vt:lpstr>Tax Payer F</vt:lpstr>
      <vt:lpstr>Tax Payer G</vt:lpstr>
      <vt:lpstr>Tax Payer H</vt:lpstr>
      <vt:lpstr>Tax Payer I</vt:lpstr>
      <vt:lpstr>Tax Payer J</vt:lpstr>
      <vt:lpstr>Tax Payer K</vt:lpstr>
      <vt:lpstr>Tax Payer L</vt:lpstr>
      <vt:lpstr>Tax Payer M</vt:lpstr>
      <vt:lpstr>Tax Payer N</vt:lpstr>
      <vt:lpstr>Tax Payer O</vt:lpstr>
      <vt:lpstr>Tax Payer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Shaheen R. Hussain</dc:creator>
  <cp:lastModifiedBy>Shaheen R. Hussain</cp:lastModifiedBy>
  <dcterms:created xsi:type="dcterms:W3CDTF">2019-06-16T21:46:20Z</dcterms:created>
  <dcterms:modified xsi:type="dcterms:W3CDTF">2019-07-03T04:38:11Z</dcterms:modified>
</cp:coreProperties>
</file>