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hna\Desktop\FRCS\Results\Fortnightly\"/>
    </mc:Choice>
  </mc:AlternateContent>
  <bookViews>
    <workbookView xWindow="0" yWindow="0" windowWidth="11310" windowHeight="5310" activeTab="1"/>
  </bookViews>
  <sheets>
    <sheet name="Weekly" sheetId="2" r:id="rId1"/>
    <sheet name="Fortnightly" sheetId="1" r:id="rId2"/>
    <sheet name="Bi-Monthly" sheetId="4" r:id="rId3"/>
    <sheet name="Monthly" sheetId="5" r:id="rId4"/>
  </sheets>
  <calcPr calcId="152511"/>
</workbook>
</file>

<file path=xl/calcChain.xml><?xml version="1.0" encoding="utf-8"?>
<calcChain xmlns="http://schemas.openxmlformats.org/spreadsheetml/2006/main">
  <c r="E9" i="5" l="1"/>
  <c r="C22" i="5" l="1"/>
  <c r="AB20" i="5"/>
  <c r="AB19" i="5"/>
  <c r="AB18" i="5"/>
  <c r="AB17" i="5"/>
  <c r="AB16" i="5"/>
  <c r="AB15" i="5"/>
  <c r="H15" i="5"/>
  <c r="AB14" i="5"/>
  <c r="H14" i="5"/>
  <c r="AB13" i="5"/>
  <c r="H13" i="5"/>
  <c r="AB12" i="5"/>
  <c r="H12" i="5"/>
  <c r="AB11" i="5"/>
  <c r="H11" i="5"/>
  <c r="G11" i="5"/>
  <c r="G12" i="5" s="1"/>
  <c r="AB10" i="5"/>
  <c r="H10" i="5"/>
  <c r="G10" i="5"/>
  <c r="P9" i="5"/>
  <c r="O9" i="5"/>
  <c r="H9" i="5"/>
  <c r="I9" i="5" s="1"/>
  <c r="E22" i="5"/>
  <c r="D9" i="5"/>
  <c r="D10" i="5" s="1"/>
  <c r="D11" i="5" s="1"/>
  <c r="D12" i="5" s="1"/>
  <c r="D13" i="5" s="1"/>
  <c r="D14" i="5" s="1"/>
  <c r="D15" i="5" s="1"/>
  <c r="D16" i="5" s="1"/>
  <c r="Y8" i="5"/>
  <c r="V8" i="5"/>
  <c r="K9" i="5" l="1"/>
  <c r="Q9" i="5"/>
  <c r="U8" i="5"/>
  <c r="D17" i="5"/>
  <c r="I16" i="5"/>
  <c r="G13" i="5"/>
  <c r="I12" i="5"/>
  <c r="I10" i="5"/>
  <c r="AB9" i="5"/>
  <c r="AB22" i="5" s="1"/>
  <c r="I11" i="5"/>
  <c r="F9" i="5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R9" i="5"/>
  <c r="Z24" i="5"/>
  <c r="J9" i="5" l="1"/>
  <c r="M9" i="5" s="1"/>
  <c r="U9" i="5" s="1"/>
  <c r="Y9" i="5" s="1"/>
  <c r="J16" i="5"/>
  <c r="K16" i="5"/>
  <c r="W26" i="5"/>
  <c r="Y26" i="5"/>
  <c r="X26" i="5"/>
  <c r="J11" i="5"/>
  <c r="K11" i="5"/>
  <c r="G14" i="5"/>
  <c r="I13" i="5"/>
  <c r="K10" i="5"/>
  <c r="J10" i="5"/>
  <c r="K12" i="5"/>
  <c r="J12" i="5"/>
  <c r="D18" i="5"/>
  <c r="I17" i="5"/>
  <c r="L9" i="5" l="1"/>
  <c r="T9" i="5" s="1"/>
  <c r="X9" i="5" s="1"/>
  <c r="P10" i="5" s="1"/>
  <c r="L12" i="5"/>
  <c r="M12" i="5"/>
  <c r="Q10" i="5"/>
  <c r="L11" i="5"/>
  <c r="M11" i="5"/>
  <c r="J13" i="5"/>
  <c r="K13" i="5"/>
  <c r="K17" i="5"/>
  <c r="J17" i="5"/>
  <c r="M10" i="5"/>
  <c r="L10" i="5"/>
  <c r="G15" i="5"/>
  <c r="I15" i="5" s="1"/>
  <c r="I14" i="5"/>
  <c r="D19" i="5"/>
  <c r="I18" i="5"/>
  <c r="Z26" i="5"/>
  <c r="M16" i="5"/>
  <c r="L16" i="5"/>
  <c r="H20" i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U10" i="5" l="1"/>
  <c r="Y10" i="5" s="1"/>
  <c r="N9" i="5"/>
  <c r="T10" i="5"/>
  <c r="X10" i="5" s="1"/>
  <c r="P11" i="5" s="1"/>
  <c r="S9" i="5"/>
  <c r="V9" i="5" s="1"/>
  <c r="N11" i="5"/>
  <c r="N16" i="5"/>
  <c r="J18" i="5"/>
  <c r="K18" i="5"/>
  <c r="D20" i="5"/>
  <c r="I20" i="5" s="1"/>
  <c r="I19" i="5"/>
  <c r="L13" i="5"/>
  <c r="M13" i="5"/>
  <c r="K14" i="5"/>
  <c r="J14" i="5"/>
  <c r="L17" i="5"/>
  <c r="M17" i="5"/>
  <c r="N12" i="5"/>
  <c r="N10" i="5"/>
  <c r="J15" i="5"/>
  <c r="K15" i="5"/>
  <c r="Q11" i="5"/>
  <c r="Q9" i="2"/>
  <c r="Q9" i="1"/>
  <c r="Q9" i="4"/>
  <c r="P9" i="4"/>
  <c r="O9" i="4"/>
  <c r="W9" i="5" l="1"/>
  <c r="O10" i="5" s="1"/>
  <c r="N17" i="5"/>
  <c r="L18" i="5"/>
  <c r="M18" i="5"/>
  <c r="K19" i="5"/>
  <c r="J19" i="5"/>
  <c r="L15" i="5"/>
  <c r="M15" i="5"/>
  <c r="T11" i="5"/>
  <c r="X11" i="5" s="1"/>
  <c r="L14" i="5"/>
  <c r="M14" i="5"/>
  <c r="U11" i="5"/>
  <c r="Y11" i="5" s="1"/>
  <c r="Q12" i="5" s="1"/>
  <c r="J20" i="5"/>
  <c r="K20" i="5"/>
  <c r="N13" i="5"/>
  <c r="Z9" i="5" l="1"/>
  <c r="AD9" i="5" s="1"/>
  <c r="N14" i="5"/>
  <c r="R10" i="5"/>
  <c r="S10" i="5"/>
  <c r="M20" i="5"/>
  <c r="L20" i="5"/>
  <c r="L19" i="5"/>
  <c r="M19" i="5"/>
  <c r="N15" i="5"/>
  <c r="N18" i="5"/>
  <c r="U12" i="5"/>
  <c r="Y12" i="5" s="1"/>
  <c r="Q13" i="5" s="1"/>
  <c r="P12" i="5"/>
  <c r="H9" i="2"/>
  <c r="U13" i="5" l="1"/>
  <c r="Y13" i="5" s="1"/>
  <c r="Q14" i="5" s="1"/>
  <c r="V10" i="5"/>
  <c r="W10" i="5"/>
  <c r="T12" i="5"/>
  <c r="X12" i="5" s="1"/>
  <c r="P13" i="5" s="1"/>
  <c r="N19" i="5"/>
  <c r="N20" i="5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AB10" i="1"/>
  <c r="H10" i="1"/>
  <c r="G10" i="1"/>
  <c r="G11" i="1" s="1"/>
  <c r="G12" i="1" s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U14" i="5" l="1"/>
  <c r="Y14" i="5" s="1"/>
  <c r="Q15" i="5" s="1"/>
  <c r="T13" i="5"/>
  <c r="X13" i="5" s="1"/>
  <c r="P14" i="5" s="1"/>
  <c r="Z10" i="5"/>
  <c r="O11" i="5"/>
  <c r="I9" i="1"/>
  <c r="K9" i="1" s="1"/>
  <c r="R9" i="1"/>
  <c r="Z36" i="4"/>
  <c r="AB34" i="4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L9" i="4" s="1"/>
  <c r="R9" i="4"/>
  <c r="I10" i="4"/>
  <c r="K10" i="4" s="1"/>
  <c r="Z38" i="1"/>
  <c r="I10" i="1"/>
  <c r="K10" i="1" s="1"/>
  <c r="I12" i="1"/>
  <c r="K12" i="1" s="1"/>
  <c r="I11" i="1"/>
  <c r="K11" i="1" s="1"/>
  <c r="AB36" i="1"/>
  <c r="G13" i="1"/>
  <c r="T14" i="5" l="1"/>
  <c r="X14" i="5" s="1"/>
  <c r="P15" i="5" s="1"/>
  <c r="U15" i="5"/>
  <c r="Y15" i="5" s="1"/>
  <c r="Q16" i="5" s="1"/>
  <c r="R11" i="5"/>
  <c r="S11" i="5"/>
  <c r="AD10" i="5"/>
  <c r="J9" i="1"/>
  <c r="L9" i="1" s="1"/>
  <c r="Y66" i="2"/>
  <c r="X66" i="2"/>
  <c r="M9" i="4"/>
  <c r="U9" i="4" s="1"/>
  <c r="Y9" i="4" s="1"/>
  <c r="AE9" i="4" s="1"/>
  <c r="X38" i="4"/>
  <c r="Y38" i="4"/>
  <c r="Y40" i="1"/>
  <c r="X40" i="1"/>
  <c r="W40" i="1"/>
  <c r="W38" i="4"/>
  <c r="W66" i="2"/>
  <c r="J9" i="2"/>
  <c r="D37" i="2"/>
  <c r="G13" i="2"/>
  <c r="I12" i="2"/>
  <c r="K12" i="2" s="1"/>
  <c r="J10" i="2"/>
  <c r="J11" i="2"/>
  <c r="G13" i="4"/>
  <c r="I12" i="4"/>
  <c r="K12" i="4" s="1"/>
  <c r="J10" i="4"/>
  <c r="L10" i="4" s="1"/>
  <c r="J11" i="4"/>
  <c r="L11" i="4" s="1"/>
  <c r="J12" i="1"/>
  <c r="G14" i="1"/>
  <c r="I13" i="1"/>
  <c r="K13" i="1" s="1"/>
  <c r="J11" i="1"/>
  <c r="J10" i="1"/>
  <c r="U16" i="5" l="1"/>
  <c r="Y16" i="5" s="1"/>
  <c r="Q17" i="5" s="1"/>
  <c r="T15" i="5"/>
  <c r="X15" i="5" s="1"/>
  <c r="P16" i="5" s="1"/>
  <c r="W11" i="5"/>
  <c r="V11" i="5"/>
  <c r="M9" i="1"/>
  <c r="U9" i="1" s="1"/>
  <c r="Y9" i="1" s="1"/>
  <c r="Q10" i="1" s="1"/>
  <c r="Z66" i="2"/>
  <c r="Q10" i="4"/>
  <c r="M11" i="4"/>
  <c r="M10" i="4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T9" i="1"/>
  <c r="X9" i="1" s="1"/>
  <c r="T9" i="4"/>
  <c r="X9" i="4" s="1"/>
  <c r="N9" i="4"/>
  <c r="Z40" i="1"/>
  <c r="Z38" i="4"/>
  <c r="D38" i="2"/>
  <c r="J12" i="2"/>
  <c r="I13" i="2"/>
  <c r="K13" i="2" s="1"/>
  <c r="G14" i="2"/>
  <c r="I13" i="4"/>
  <c r="K13" i="4" s="1"/>
  <c r="G14" i="4"/>
  <c r="J12" i="4"/>
  <c r="L12" i="4" s="1"/>
  <c r="J13" i="1"/>
  <c r="I14" i="1"/>
  <c r="K14" i="1" s="1"/>
  <c r="G15" i="1"/>
  <c r="U10" i="1" l="1"/>
  <c r="Y10" i="1" s="1"/>
  <c r="Q11" i="1" s="1"/>
  <c r="U11" i="1" s="1"/>
  <c r="Y11" i="1" s="1"/>
  <c r="Q12" i="1" s="1"/>
  <c r="U12" i="1" s="1"/>
  <c r="Y12" i="1" s="1"/>
  <c r="Q13" i="1" s="1"/>
  <c r="T16" i="5"/>
  <c r="X16" i="5" s="1"/>
  <c r="P17" i="5" s="1"/>
  <c r="U17" i="5"/>
  <c r="Y17" i="5" s="1"/>
  <c r="Q18" i="5" s="1"/>
  <c r="Z11" i="5"/>
  <c r="O12" i="5"/>
  <c r="U10" i="4"/>
  <c r="Y10" i="4" s="1"/>
  <c r="Q11" i="4" s="1"/>
  <c r="U11" i="4" s="1"/>
  <c r="Y11" i="4" s="1"/>
  <c r="Q12" i="4" s="1"/>
  <c r="N9" i="1"/>
  <c r="N11" i="1"/>
  <c r="N12" i="1"/>
  <c r="M12" i="4"/>
  <c r="L13" i="1"/>
  <c r="M13" i="1"/>
  <c r="M12" i="2"/>
  <c r="L12" i="2"/>
  <c r="P10" i="1"/>
  <c r="T10" i="1" s="1"/>
  <c r="X10" i="1" s="1"/>
  <c r="N10" i="4"/>
  <c r="N11" i="4"/>
  <c r="P10" i="4"/>
  <c r="T10" i="4" s="1"/>
  <c r="X10" i="4" s="1"/>
  <c r="S9" i="4"/>
  <c r="N10" i="1"/>
  <c r="U10" i="2"/>
  <c r="Y10" i="2" s="1"/>
  <c r="Q11" i="2" s="1"/>
  <c r="U11" i="2" s="1"/>
  <c r="Y11" i="2" s="1"/>
  <c r="N11" i="2"/>
  <c r="T9" i="2"/>
  <c r="X9" i="2" s="1"/>
  <c r="S9" i="2" s="1"/>
  <c r="N9" i="2"/>
  <c r="N10" i="2"/>
  <c r="D39" i="2"/>
  <c r="J13" i="2"/>
  <c r="G15" i="2"/>
  <c r="I14" i="2"/>
  <c r="K14" i="2" s="1"/>
  <c r="G15" i="4"/>
  <c r="I14" i="4"/>
  <c r="K14" i="4" s="1"/>
  <c r="J13" i="4"/>
  <c r="L13" i="4" s="1"/>
  <c r="J14" i="1"/>
  <c r="G16" i="1"/>
  <c r="I15" i="1"/>
  <c r="K15" i="1" s="1"/>
  <c r="T17" i="5" l="1"/>
  <c r="X17" i="5" s="1"/>
  <c r="P18" i="5" s="1"/>
  <c r="R12" i="5"/>
  <c r="S12" i="5"/>
  <c r="U18" i="5"/>
  <c r="Y18" i="5" s="1"/>
  <c r="Q19" i="5" s="1"/>
  <c r="AD11" i="5"/>
  <c r="M13" i="4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D40" i="2"/>
  <c r="J14" i="2"/>
  <c r="I15" i="2"/>
  <c r="K15" i="2" s="1"/>
  <c r="G16" i="2"/>
  <c r="I15" i="4"/>
  <c r="K15" i="4" s="1"/>
  <c r="G16" i="4"/>
  <c r="J14" i="4"/>
  <c r="L14" i="4" s="1"/>
  <c r="J15" i="1"/>
  <c r="I16" i="1"/>
  <c r="K16" i="1" s="1"/>
  <c r="G17" i="1"/>
  <c r="U19" i="5" l="1"/>
  <c r="Y19" i="5" s="1"/>
  <c r="Q20" i="5" s="1"/>
  <c r="U20" i="5" s="1"/>
  <c r="Y20" i="5" s="1"/>
  <c r="Y22" i="5" s="1"/>
  <c r="Y28" i="5" s="1"/>
  <c r="T18" i="5"/>
  <c r="X18" i="5" s="1"/>
  <c r="P19" i="5" s="1"/>
  <c r="W12" i="5"/>
  <c r="V12" i="5"/>
  <c r="N14" i="1"/>
  <c r="M14" i="4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V9" i="2"/>
  <c r="O10" i="2"/>
  <c r="Q13" i="2"/>
  <c r="U13" i="2" s="1"/>
  <c r="Y13" i="2" s="1"/>
  <c r="N13" i="2"/>
  <c r="D41" i="2"/>
  <c r="T13" i="2"/>
  <c r="X13" i="2" s="1"/>
  <c r="P14" i="2" s="1"/>
  <c r="J15" i="2"/>
  <c r="G17" i="2"/>
  <c r="I16" i="2"/>
  <c r="K16" i="2" s="1"/>
  <c r="J15" i="4"/>
  <c r="L15" i="4" s="1"/>
  <c r="G17" i="4"/>
  <c r="I16" i="4"/>
  <c r="K16" i="4" s="1"/>
  <c r="J16" i="1"/>
  <c r="G18" i="1"/>
  <c r="I17" i="1"/>
  <c r="K17" i="1" s="1"/>
  <c r="T19" i="5" l="1"/>
  <c r="X19" i="5" s="1"/>
  <c r="P20" i="5" s="1"/>
  <c r="T20" i="5" s="1"/>
  <c r="X20" i="5" s="1"/>
  <c r="X22" i="5" s="1"/>
  <c r="X28" i="5" s="1"/>
  <c r="Z12" i="5"/>
  <c r="O13" i="5"/>
  <c r="S10" i="2"/>
  <c r="V10" i="2" s="1"/>
  <c r="N15" i="1"/>
  <c r="M15" i="4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R10" i="2"/>
  <c r="N14" i="2"/>
  <c r="Q14" i="2"/>
  <c r="U14" i="2" s="1"/>
  <c r="Y14" i="2" s="1"/>
  <c r="X12" i="4"/>
  <c r="P13" i="4" s="1"/>
  <c r="T13" i="4" s="1"/>
  <c r="X13" i="4" s="1"/>
  <c r="P14" i="4" s="1"/>
  <c r="D42" i="2"/>
  <c r="T14" i="2"/>
  <c r="X14" i="2" s="1"/>
  <c r="P15" i="2" s="1"/>
  <c r="J16" i="2"/>
  <c r="G18" i="2"/>
  <c r="I17" i="2"/>
  <c r="K17" i="2" s="1"/>
  <c r="J16" i="4"/>
  <c r="L16" i="4" s="1"/>
  <c r="G18" i="4"/>
  <c r="I17" i="4"/>
  <c r="K17" i="4" s="1"/>
  <c r="T14" i="1"/>
  <c r="X14" i="1" s="1"/>
  <c r="P15" i="1" s="1"/>
  <c r="I18" i="1"/>
  <c r="K18" i="1" s="1"/>
  <c r="G19" i="1"/>
  <c r="G20" i="1" s="1"/>
  <c r="J17" i="1"/>
  <c r="AD12" i="5" l="1"/>
  <c r="R13" i="5"/>
  <c r="S13" i="5"/>
  <c r="W10" i="2"/>
  <c r="Z10" i="2" s="1"/>
  <c r="AD10" i="2" s="1"/>
  <c r="I20" i="1"/>
  <c r="G21" i="1"/>
  <c r="M16" i="4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5" i="2"/>
  <c r="Q15" i="2"/>
  <c r="U15" i="2" s="1"/>
  <c r="Y15" i="2" s="1"/>
  <c r="D43" i="2"/>
  <c r="T15" i="2"/>
  <c r="X15" i="2" s="1"/>
  <c r="P16" i="2" s="1"/>
  <c r="J17" i="2"/>
  <c r="I18" i="2"/>
  <c r="K18" i="2" s="1"/>
  <c r="G19" i="2"/>
  <c r="T14" i="4"/>
  <c r="X14" i="4" s="1"/>
  <c r="P15" i="4" s="1"/>
  <c r="I18" i="4"/>
  <c r="K18" i="4" s="1"/>
  <c r="G19" i="4"/>
  <c r="J17" i="4"/>
  <c r="L17" i="4" s="1"/>
  <c r="T15" i="1"/>
  <c r="X15" i="1" s="1"/>
  <c r="P16" i="1" s="1"/>
  <c r="I19" i="1"/>
  <c r="K19" i="1" s="1"/>
  <c r="J18" i="1"/>
  <c r="O11" i="2" l="1"/>
  <c r="S11" i="2" s="1"/>
  <c r="V11" i="2" s="1"/>
  <c r="W13" i="5"/>
  <c r="V13" i="5"/>
  <c r="J20" i="1"/>
  <c r="K20" i="1"/>
  <c r="I21" i="1"/>
  <c r="G22" i="1"/>
  <c r="M17" i="4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R11" i="2"/>
  <c r="Q16" i="2"/>
  <c r="N16" i="2"/>
  <c r="D44" i="2"/>
  <c r="T16" i="2"/>
  <c r="X16" i="2" s="1"/>
  <c r="P17" i="2" s="1"/>
  <c r="J18" i="2"/>
  <c r="G20" i="2"/>
  <c r="I19" i="2"/>
  <c r="K19" i="2" s="1"/>
  <c r="W11" i="2"/>
  <c r="T15" i="4"/>
  <c r="X15" i="4" s="1"/>
  <c r="P16" i="4" s="1"/>
  <c r="T16" i="4" s="1"/>
  <c r="J18" i="4"/>
  <c r="L18" i="4" s="1"/>
  <c r="G20" i="4"/>
  <c r="I19" i="4"/>
  <c r="K19" i="4" s="1"/>
  <c r="T16" i="1"/>
  <c r="X16" i="1" s="1"/>
  <c r="P17" i="1" s="1"/>
  <c r="J19" i="1"/>
  <c r="Z13" i="5" l="1"/>
  <c r="O14" i="5"/>
  <c r="M20" i="1"/>
  <c r="L20" i="1"/>
  <c r="I22" i="1"/>
  <c r="G23" i="1"/>
  <c r="J21" i="1"/>
  <c r="K21" i="1"/>
  <c r="M18" i="4"/>
  <c r="L19" i="1"/>
  <c r="M19" i="1"/>
  <c r="U19" i="1" s="1"/>
  <c r="Y19" i="1" s="1"/>
  <c r="M18" i="2"/>
  <c r="L18" i="2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D45" i="2"/>
  <c r="T17" i="2"/>
  <c r="X17" i="2" s="1"/>
  <c r="P18" i="2" s="1"/>
  <c r="J19" i="2"/>
  <c r="I20" i="2"/>
  <c r="K20" i="2" s="1"/>
  <c r="G21" i="2"/>
  <c r="X16" i="4"/>
  <c r="P17" i="4" s="1"/>
  <c r="J19" i="4"/>
  <c r="L19" i="4" s="1"/>
  <c r="I20" i="4"/>
  <c r="K20" i="4" s="1"/>
  <c r="G21" i="4"/>
  <c r="T17" i="1"/>
  <c r="X17" i="1" s="1"/>
  <c r="P18" i="1" s="1"/>
  <c r="R14" i="5" l="1"/>
  <c r="S14" i="5"/>
  <c r="AD13" i="5"/>
  <c r="N18" i="4"/>
  <c r="Q20" i="1"/>
  <c r="U20" i="1" s="1"/>
  <c r="Y20" i="1" s="1"/>
  <c r="Q21" i="1" s="1"/>
  <c r="S9" i="1"/>
  <c r="N20" i="1"/>
  <c r="I23" i="1"/>
  <c r="G24" i="1"/>
  <c r="J22" i="1"/>
  <c r="K22" i="1"/>
  <c r="M21" i="1"/>
  <c r="L21" i="1"/>
  <c r="U18" i="4"/>
  <c r="Y18" i="4" s="1"/>
  <c r="Q19" i="4" s="1"/>
  <c r="N19" i="1"/>
  <c r="M19" i="4"/>
  <c r="M19" i="2"/>
  <c r="L19" i="2"/>
  <c r="W11" i="4"/>
  <c r="V11" i="4"/>
  <c r="N18" i="2"/>
  <c r="U17" i="2"/>
  <c r="Y17" i="2" s="1"/>
  <c r="Q18" i="2" s="1"/>
  <c r="U18" i="2" s="1"/>
  <c r="Y18" i="2" s="1"/>
  <c r="Q19" i="2" s="1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L20" i="4" s="1"/>
  <c r="T18" i="1"/>
  <c r="X18" i="1" s="1"/>
  <c r="P19" i="1" s="1"/>
  <c r="W14" i="5" l="1"/>
  <c r="V14" i="5"/>
  <c r="W9" i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M20" i="4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D47" i="2"/>
  <c r="J21" i="2"/>
  <c r="W12" i="2"/>
  <c r="Z12" i="2" s="1"/>
  <c r="V12" i="2"/>
  <c r="I22" i="2"/>
  <c r="K22" i="2" s="1"/>
  <c r="G23" i="2"/>
  <c r="T18" i="4"/>
  <c r="X18" i="4" s="1"/>
  <c r="J21" i="4"/>
  <c r="L21" i="4" s="1"/>
  <c r="I22" i="4"/>
  <c r="K22" i="4" s="1"/>
  <c r="G23" i="4"/>
  <c r="T19" i="1"/>
  <c r="X19" i="1" s="1"/>
  <c r="P20" i="1" s="1"/>
  <c r="Z14" i="5" l="1"/>
  <c r="AD14" i="5" s="1"/>
  <c r="O15" i="5"/>
  <c r="U20" i="4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M21" i="4"/>
  <c r="M21" i="2"/>
  <c r="L21" i="2"/>
  <c r="S12" i="4"/>
  <c r="R12" i="4"/>
  <c r="N20" i="4"/>
  <c r="P19" i="4"/>
  <c r="T19" i="4" s="1"/>
  <c r="X19" i="4" s="1"/>
  <c r="P20" i="4" s="1"/>
  <c r="U20" i="2"/>
  <c r="Y20" i="2" s="1"/>
  <c r="Q21" i="2" s="1"/>
  <c r="N20" i="2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L22" i="4" s="1"/>
  <c r="R15" i="5" l="1"/>
  <c r="S15" i="5"/>
  <c r="U21" i="4"/>
  <c r="Y21" i="4" s="1"/>
  <c r="Q22" i="4" s="1"/>
  <c r="N21" i="4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M22" i="4"/>
  <c r="M22" i="2"/>
  <c r="L22" i="2"/>
  <c r="W12" i="4"/>
  <c r="V12" i="4"/>
  <c r="U21" i="2"/>
  <c r="Y21" i="2" s="1"/>
  <c r="Q22" i="2" s="1"/>
  <c r="N21" i="2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L23" i="4" s="1"/>
  <c r="I24" i="4"/>
  <c r="K24" i="4" s="1"/>
  <c r="G25" i="4"/>
  <c r="W15" i="5" l="1"/>
  <c r="V15" i="5"/>
  <c r="U22" i="4"/>
  <c r="Y22" i="4" s="1"/>
  <c r="Q23" i="4" s="1"/>
  <c r="V10" i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M23" i="2"/>
  <c r="L23" i="2"/>
  <c r="Z12" i="4"/>
  <c r="AD12" i="4" s="1"/>
  <c r="O13" i="4"/>
  <c r="N22" i="4"/>
  <c r="U22" i="2"/>
  <c r="Y22" i="2" s="1"/>
  <c r="Q23" i="2" s="1"/>
  <c r="N22" i="2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L24" i="4" s="1"/>
  <c r="Z15" i="5" l="1"/>
  <c r="AD15" i="5" s="1"/>
  <c r="O16" i="5"/>
  <c r="U23" i="4"/>
  <c r="Y23" i="4" s="1"/>
  <c r="Q24" i="4" s="1"/>
  <c r="N25" i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M24" i="2"/>
  <c r="L24" i="2"/>
  <c r="N23" i="2"/>
  <c r="S13" i="4"/>
  <c r="R13" i="4"/>
  <c r="N23" i="4"/>
  <c r="U23" i="2"/>
  <c r="Y23" i="2" s="1"/>
  <c r="Q24" i="2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L25" i="4" s="1"/>
  <c r="G27" i="4"/>
  <c r="I26" i="4"/>
  <c r="K26" i="4" s="1"/>
  <c r="R16" i="5" l="1"/>
  <c r="S16" i="5"/>
  <c r="S11" i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D52" i="2"/>
  <c r="T24" i="2"/>
  <c r="X24" i="2" s="1"/>
  <c r="P25" i="2" s="1"/>
  <c r="J26" i="2"/>
  <c r="R14" i="2"/>
  <c r="AD13" i="2"/>
  <c r="I27" i="2"/>
  <c r="K27" i="2" s="1"/>
  <c r="G28" i="2"/>
  <c r="J26" i="4"/>
  <c r="L26" i="4" s="1"/>
  <c r="I27" i="4"/>
  <c r="K27" i="4" s="1"/>
  <c r="G28" i="4"/>
  <c r="V16" i="5" l="1"/>
  <c r="W16" i="5"/>
  <c r="W11" i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L27" i="4" s="1"/>
  <c r="Z16" i="5" l="1"/>
  <c r="AD16" i="5" s="1"/>
  <c r="O17" i="5"/>
  <c r="Z11" i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L28" i="4" s="1"/>
  <c r="I29" i="4"/>
  <c r="K29" i="4" s="1"/>
  <c r="G30" i="4"/>
  <c r="R17" i="5" l="1"/>
  <c r="S17" i="5"/>
  <c r="S12" i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L29" i="4" s="1"/>
  <c r="G31" i="4"/>
  <c r="I30" i="4"/>
  <c r="K30" i="4" s="1"/>
  <c r="W17" i="5" l="1"/>
  <c r="V17" i="5"/>
  <c r="V12" i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L30" i="4" s="1"/>
  <c r="Z17" i="5" l="1"/>
  <c r="AD17" i="5" s="1"/>
  <c r="O18" i="5"/>
  <c r="N31" i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L31" i="4" s="1"/>
  <c r="R18" i="5" l="1"/>
  <c r="S18" i="5"/>
  <c r="S13" i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M31" i="2"/>
  <c r="L31" i="2"/>
  <c r="W15" i="4"/>
  <c r="V15" i="4"/>
  <c r="N30" i="4"/>
  <c r="U30" i="2"/>
  <c r="Y30" i="2" s="1"/>
  <c r="Q31" i="2" s="1"/>
  <c r="N30" i="2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L32" i="4" s="1"/>
  <c r="V18" i="5" l="1"/>
  <c r="W18" i="5"/>
  <c r="V13" i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8" i="5" l="1"/>
  <c r="AD18" i="5" s="1"/>
  <c r="O19" i="5"/>
  <c r="Z13" i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R19" i="5" l="1"/>
  <c r="S19" i="5"/>
  <c r="S14" i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J35" i="2"/>
  <c r="G37" i="2"/>
  <c r="I36" i="2"/>
  <c r="K36" i="2" s="1"/>
  <c r="T33" i="2"/>
  <c r="X33" i="2" s="1"/>
  <c r="P34" i="2" s="1"/>
  <c r="R17" i="2"/>
  <c r="T32" i="4"/>
  <c r="X32" i="4" s="1"/>
  <c r="X34" i="4" s="1"/>
  <c r="W19" i="5" l="1"/>
  <c r="V19" i="5"/>
  <c r="W14" i="1"/>
  <c r="V14" i="1"/>
  <c r="M35" i="2"/>
  <c r="L35" i="2"/>
  <c r="Z16" i="4"/>
  <c r="AD16" i="4" s="1"/>
  <c r="O17" i="4"/>
  <c r="U34" i="2"/>
  <c r="Y34" i="2" s="1"/>
  <c r="Q35" i="2" s="1"/>
  <c r="N34" i="2"/>
  <c r="G38" i="2"/>
  <c r="I37" i="2"/>
  <c r="K37" i="2" s="1"/>
  <c r="J36" i="2"/>
  <c r="T34" i="2"/>
  <c r="X34" i="2" s="1"/>
  <c r="W17" i="2"/>
  <c r="Z17" i="2" s="1"/>
  <c r="V17" i="2"/>
  <c r="X40" i="4"/>
  <c r="Z19" i="5" l="1"/>
  <c r="AD19" i="5" s="1"/>
  <c r="O20" i="5"/>
  <c r="Z14" i="1"/>
  <c r="AD14" i="1" s="1"/>
  <c r="O15" i="1"/>
  <c r="M36" i="2"/>
  <c r="L36" i="2"/>
  <c r="S17" i="4"/>
  <c r="R17" i="4"/>
  <c r="U35" i="2"/>
  <c r="Y35" i="2" s="1"/>
  <c r="Q36" i="2" s="1"/>
  <c r="N35" i="2"/>
  <c r="J37" i="2"/>
  <c r="G39" i="2"/>
  <c r="I38" i="2"/>
  <c r="K38" i="2" s="1"/>
  <c r="P35" i="2"/>
  <c r="AD17" i="2"/>
  <c r="O18" i="2"/>
  <c r="S18" i="2" s="1"/>
  <c r="R20" i="5" l="1"/>
  <c r="S20" i="5"/>
  <c r="S15" i="1"/>
  <c r="R15" i="1"/>
  <c r="M37" i="2"/>
  <c r="L37" i="2"/>
  <c r="W17" i="4"/>
  <c r="V17" i="4"/>
  <c r="U36" i="2"/>
  <c r="Y36" i="2" s="1"/>
  <c r="Q37" i="2" s="1"/>
  <c r="N36" i="2"/>
  <c r="G40" i="2"/>
  <c r="I39" i="2"/>
  <c r="K39" i="2" s="1"/>
  <c r="J38" i="2"/>
  <c r="T35" i="2"/>
  <c r="X35" i="2" s="1"/>
  <c r="R18" i="2"/>
  <c r="V20" i="5" l="1"/>
  <c r="W20" i="5"/>
  <c r="W15" i="1"/>
  <c r="V15" i="1"/>
  <c r="M38" i="2"/>
  <c r="L38" i="2"/>
  <c r="U37" i="2"/>
  <c r="Y37" i="2" s="1"/>
  <c r="Q38" i="2" s="1"/>
  <c r="O18" i="4"/>
  <c r="Z17" i="4"/>
  <c r="AD17" i="4" s="1"/>
  <c r="N37" i="2"/>
  <c r="J39" i="2"/>
  <c r="G41" i="2"/>
  <c r="I40" i="2"/>
  <c r="K40" i="2" s="1"/>
  <c r="P36" i="2"/>
  <c r="V18" i="2"/>
  <c r="W18" i="2"/>
  <c r="Z18" i="2" s="1"/>
  <c r="Z20" i="5" l="1"/>
  <c r="W22" i="5"/>
  <c r="W28" i="5" s="1"/>
  <c r="Z15" i="1"/>
  <c r="AD15" i="1" s="1"/>
  <c r="O16" i="1"/>
  <c r="U38" i="2"/>
  <c r="Y38" i="2" s="1"/>
  <c r="Q39" i="2" s="1"/>
  <c r="M39" i="2"/>
  <c r="L39" i="2"/>
  <c r="S18" i="4"/>
  <c r="R18" i="4"/>
  <c r="N38" i="2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AD20" i="5" l="1"/>
  <c r="AD22" i="5" s="1"/>
  <c r="Z22" i="5"/>
  <c r="Z28" i="5" s="1"/>
  <c r="S16" i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S32" i="1" l="1"/>
  <c r="R32" i="1"/>
  <c r="R35" i="2"/>
  <c r="W35" i="2"/>
  <c r="Z35" i="2" s="1"/>
  <c r="AD34" i="2"/>
  <c r="AD34" i="4"/>
  <c r="Z34" i="4"/>
  <c r="Z40" i="4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<sst xmlns="http://schemas.openxmlformats.org/spreadsheetml/2006/main" count="286" uniqueCount="63">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</sst>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48" activePane="bottomRight" state="frozen"/>
      <selection pane="topRight" activeCell="B1" sqref="B1"/>
      <selection pane="bottomLeft" activeCell="A8" sqref="A8"/>
      <selection pane="bottomRight" activeCell="C9" sqref="C9:C60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3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23.25" customHeight="1" x14ac:dyDescent="0.25">
      <c r="A7" s="53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tabSelected="1" workbookViewId="0">
      <pane xSplit="2" ySplit="7" topLeftCell="J17" activePane="bottomRight" state="frozen"/>
      <selection pane="topRight" activeCell="C1" sqref="C1"/>
      <selection pane="bottomLeft" activeCell="A8" sqref="A8"/>
      <selection pane="bottomRight" activeCell="C9" sqref="C9:C34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2.2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13846.14</v>
      </c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359999.64</v>
      </c>
      <c r="J9" s="7">
        <f>I9+F9</f>
        <v>359999.64</v>
      </c>
      <c r="K9" s="7">
        <f>IF(I9&gt;50000,(I9-50000)*20%+3600,IF(I9&gt;30000,(I9-30000)*18%,0))</f>
        <v>65599.928000000014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12399.946000000002</v>
      </c>
      <c r="M9" s="7">
        <f>IF(J9&gt;270000,(J9-270000)*10%,0)</f>
        <v>8999.9640000000018</v>
      </c>
      <c r="N9" s="7">
        <f>K9+L9+M9</f>
        <v>86999.838000000018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2523.0741538461589</v>
      </c>
      <c r="T9" s="8">
        <f>(L9/G9*H9)-P9</f>
        <v>476.92100000000005</v>
      </c>
      <c r="U9" s="8">
        <f>(M9/G9*H9)-Q9</f>
        <v>346.15246153846158</v>
      </c>
      <c r="V9" s="22">
        <f t="shared" ref="V9:V34" si="0">S9+T9</f>
        <v>2999.9951538461592</v>
      </c>
      <c r="W9" s="7">
        <f t="shared" ref="W9:Y10" si="1">IF(S9&gt;0,S9,0)</f>
        <v>2523.0741538461589</v>
      </c>
      <c r="X9" s="7">
        <f t="shared" si="1"/>
        <v>476.92100000000005</v>
      </c>
      <c r="Y9" s="7">
        <f t="shared" si="1"/>
        <v>346.15246153846158</v>
      </c>
      <c r="Z9" s="7">
        <f>W9+X9+Y9</f>
        <v>3346.1476153846206</v>
      </c>
      <c r="AB9" s="7">
        <f>ROUND((C9+E9)*8%,2)</f>
        <v>1107.69</v>
      </c>
      <c r="AD9" s="7">
        <f>(C9+E9)-Z9-AB9</f>
        <v>9392.3023846153792</v>
      </c>
    </row>
    <row r="10" spans="1:31" x14ac:dyDescent="0.25">
      <c r="A10" s="23"/>
      <c r="B10" s="15">
        <v>2</v>
      </c>
      <c r="C10" s="24">
        <v>13846.14</v>
      </c>
      <c r="D10" s="25">
        <f>D9+C9</f>
        <v>13846.14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3" si="2">IF(B10=B9+1,C10*(G10-H10+1)+D10,I9)</f>
        <v>359999.64</v>
      </c>
      <c r="J10" s="7">
        <f t="shared" ref="J10:J34" si="3">I10+F10</f>
        <v>359999.64</v>
      </c>
      <c r="K10" s="7">
        <f t="shared" ref="K10:K34" si="4">IF(I10&gt;50000,(I10-50000)*20%+3600,IF(I10&gt;30000,(I10-30000)*18%,0))</f>
        <v>65599.928000000014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12399.946000000002</v>
      </c>
      <c r="M10" s="7">
        <f t="shared" ref="M10:M34" si="6">IF(J10&gt;270000,(J10-270000)*10%,0)</f>
        <v>8999.9640000000018</v>
      </c>
      <c r="N10" s="7">
        <f t="shared" ref="N10:N34" si="7">K10+L10+M10</f>
        <v>86999.838000000018</v>
      </c>
      <c r="O10" s="7">
        <f>O9+W9</f>
        <v>2523.0741538461589</v>
      </c>
      <c r="P10" s="7">
        <f>+P9+X9</f>
        <v>476.92100000000005</v>
      </c>
      <c r="Q10" s="7">
        <f>+Q9+Y9</f>
        <v>346.15246153846158</v>
      </c>
      <c r="R10" s="7">
        <f t="shared" ref="R10:R34" si="8">+O10+P10</f>
        <v>2999.9951538461592</v>
      </c>
      <c r="S10" s="8">
        <f t="shared" ref="S10:S33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2523.0741538461443</v>
      </c>
      <c r="T10" s="8">
        <f>(L10/G10*H10)-P10</f>
        <v>476.92100000000005</v>
      </c>
      <c r="U10" s="8">
        <f t="shared" ref="U10:U34" si="10">(M10/G10*H10)-Q10</f>
        <v>346.15246153846158</v>
      </c>
      <c r="V10" s="22">
        <f t="shared" si="0"/>
        <v>2999.9951538461446</v>
      </c>
      <c r="W10" s="7">
        <f t="shared" si="1"/>
        <v>2523.0741538461443</v>
      </c>
      <c r="X10" s="7">
        <f t="shared" si="1"/>
        <v>476.92100000000005</v>
      </c>
      <c r="Y10" s="7">
        <f t="shared" si="1"/>
        <v>346.15246153846158</v>
      </c>
      <c r="Z10" s="7">
        <f t="shared" ref="Z10:Z34" si="11">W10+X10+Y10</f>
        <v>3346.1476153846061</v>
      </c>
      <c r="AB10" s="7">
        <f t="shared" ref="AB10:AB33" si="12">ROUND((C10+E10)*8%,2)</f>
        <v>1107.69</v>
      </c>
      <c r="AD10" s="7">
        <f>(C10+E10)-Z10-AB10</f>
        <v>9392.3023846153937</v>
      </c>
    </row>
    <row r="11" spans="1:31" x14ac:dyDescent="0.25">
      <c r="A11" s="23"/>
      <c r="B11" s="15">
        <v>3</v>
      </c>
      <c r="C11" s="24">
        <v>13846.14</v>
      </c>
      <c r="D11" s="25">
        <f t="shared" ref="D11:D12" si="13">D10+C10</f>
        <v>27692.28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359999.64</v>
      </c>
      <c r="J11" s="7">
        <f t="shared" si="3"/>
        <v>359999.64</v>
      </c>
      <c r="K11" s="7">
        <f t="shared" si="4"/>
        <v>65599.928000000014</v>
      </c>
      <c r="L11" s="7">
        <f t="shared" si="5"/>
        <v>12399.946000000002</v>
      </c>
      <c r="M11" s="7">
        <f t="shared" si="6"/>
        <v>8999.9640000000018</v>
      </c>
      <c r="N11" s="7">
        <f t="shared" si="7"/>
        <v>86999.838000000018</v>
      </c>
      <c r="O11" s="7">
        <f t="shared" ref="O11:O34" si="16">O10+W10</f>
        <v>5046.1483076923032</v>
      </c>
      <c r="P11" s="7">
        <f>+P10+X10</f>
        <v>953.8420000000001</v>
      </c>
      <c r="Q11" s="7">
        <f>+Q10+Y10</f>
        <v>692.30492307692316</v>
      </c>
      <c r="R11" s="7">
        <f t="shared" si="8"/>
        <v>5999.9903076923038</v>
      </c>
      <c r="S11" s="8">
        <f t="shared" si="9"/>
        <v>2523.0741538461589</v>
      </c>
      <c r="T11" s="8">
        <f t="shared" ref="T11:T34" si="17">(L11/G11*H11)-P11</f>
        <v>476.92100000000005</v>
      </c>
      <c r="U11" s="8">
        <f t="shared" si="10"/>
        <v>346.15246153846169</v>
      </c>
      <c r="V11" s="22">
        <f t="shared" si="0"/>
        <v>2999.9951538461592</v>
      </c>
      <c r="W11" s="7">
        <f t="shared" ref="W11:W25" si="18">IF(S11&gt;0,S11,0)</f>
        <v>2523.0741538461589</v>
      </c>
      <c r="X11" s="7">
        <f t="shared" ref="X11:X25" si="19">IF(T11&gt;0,T11,0)</f>
        <v>476.92100000000005</v>
      </c>
      <c r="Y11" s="7">
        <f t="shared" ref="Y11:Y34" si="20">IF(U11&gt;0,U11,0)</f>
        <v>346.15246153846169</v>
      </c>
      <c r="Z11" s="7">
        <f t="shared" si="11"/>
        <v>3346.1476153846206</v>
      </c>
      <c r="AB11" s="7">
        <f t="shared" si="12"/>
        <v>1107.69</v>
      </c>
      <c r="AD11" s="7">
        <f t="shared" ref="AD11:AD33" si="21">(C11+E11)-Z11-AB11</f>
        <v>9392.3023846153792</v>
      </c>
    </row>
    <row r="12" spans="1:31" x14ac:dyDescent="0.25">
      <c r="A12" s="23"/>
      <c r="B12" s="15">
        <v>4</v>
      </c>
      <c r="C12" s="24">
        <v>13846.14</v>
      </c>
      <c r="D12" s="25">
        <f t="shared" si="13"/>
        <v>41538.42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359999.63999999996</v>
      </c>
      <c r="J12" s="7">
        <f t="shared" si="3"/>
        <v>359999.63999999996</v>
      </c>
      <c r="K12" s="7">
        <f t="shared" si="4"/>
        <v>65599.927999999985</v>
      </c>
      <c r="L12" s="7">
        <f t="shared" si="5"/>
        <v>12399.945999999993</v>
      </c>
      <c r="M12" s="7">
        <f t="shared" si="6"/>
        <v>8999.9639999999963</v>
      </c>
      <c r="N12" s="7">
        <f t="shared" si="7"/>
        <v>86999.837999999974</v>
      </c>
      <c r="O12" s="7">
        <f t="shared" si="16"/>
        <v>7569.2224615384621</v>
      </c>
      <c r="P12" s="7">
        <f t="shared" ref="P12:P34" si="23">+P11+X11</f>
        <v>1430.7630000000001</v>
      </c>
      <c r="Q12" s="7">
        <f>+Q11+Y11</f>
        <v>1038.4573846153849</v>
      </c>
      <c r="R12" s="7">
        <f t="shared" si="8"/>
        <v>8999.9854615384629</v>
      </c>
      <c r="S12" s="8">
        <f t="shared" si="9"/>
        <v>2523.0741538461589</v>
      </c>
      <c r="T12" s="8">
        <f t="shared" si="17"/>
        <v>476.92099999999868</v>
      </c>
      <c r="U12" s="8">
        <f t="shared" si="10"/>
        <v>346.15246153846078</v>
      </c>
      <c r="V12" s="22">
        <f t="shared" si="0"/>
        <v>2999.9951538461573</v>
      </c>
      <c r="W12" s="7">
        <f t="shared" si="18"/>
        <v>2523.0741538461589</v>
      </c>
      <c r="X12" s="7">
        <f t="shared" si="19"/>
        <v>476.92099999999868</v>
      </c>
      <c r="Y12" s="7">
        <f t="shared" si="20"/>
        <v>346.15246153846078</v>
      </c>
      <c r="Z12" s="7">
        <f t="shared" si="11"/>
        <v>3346.1476153846179</v>
      </c>
      <c r="AB12" s="7">
        <f t="shared" si="12"/>
        <v>1107.69</v>
      </c>
      <c r="AD12" s="7">
        <f t="shared" si="21"/>
        <v>9392.302384615381</v>
      </c>
    </row>
    <row r="13" spans="1:31" x14ac:dyDescent="0.25">
      <c r="A13" s="23"/>
      <c r="B13" s="15">
        <v>5</v>
      </c>
      <c r="C13" s="24">
        <v>13846.14</v>
      </c>
      <c r="D13" s="28">
        <f>D12+C12</f>
        <v>55384.56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359999.63999999996</v>
      </c>
      <c r="J13" s="7">
        <f t="shared" si="3"/>
        <v>359999.63999999996</v>
      </c>
      <c r="K13" s="7">
        <f t="shared" si="4"/>
        <v>65599.927999999985</v>
      </c>
      <c r="L13" s="7">
        <f t="shared" si="5"/>
        <v>12399.945999999993</v>
      </c>
      <c r="M13" s="7">
        <f t="shared" si="6"/>
        <v>8999.9639999999963</v>
      </c>
      <c r="N13" s="7">
        <f t="shared" si="7"/>
        <v>86999.837999999974</v>
      </c>
      <c r="O13" s="7">
        <f t="shared" si="16"/>
        <v>10092.296615384621</v>
      </c>
      <c r="P13" s="7">
        <f t="shared" si="23"/>
        <v>1907.6839999999988</v>
      </c>
      <c r="Q13" s="7">
        <f t="shared" ref="Q13:Q34" si="24">+Q12+Y12</f>
        <v>1384.6098461538456</v>
      </c>
      <c r="R13" s="7">
        <f t="shared" si="8"/>
        <v>11999.98061538462</v>
      </c>
      <c r="S13" s="8">
        <f t="shared" si="9"/>
        <v>2523.0741538461443</v>
      </c>
      <c r="T13" s="8">
        <f t="shared" si="17"/>
        <v>476.92099999999982</v>
      </c>
      <c r="U13" s="8">
        <f t="shared" si="10"/>
        <v>346.15246153846147</v>
      </c>
      <c r="V13" s="22">
        <f t="shared" si="0"/>
        <v>2999.9951538461441</v>
      </c>
      <c r="W13" s="7">
        <f t="shared" si="18"/>
        <v>2523.0741538461443</v>
      </c>
      <c r="X13" s="7">
        <f t="shared" si="19"/>
        <v>476.92099999999982</v>
      </c>
      <c r="Y13" s="7">
        <f t="shared" si="20"/>
        <v>346.15246153846147</v>
      </c>
      <c r="Z13" s="7">
        <f t="shared" si="11"/>
        <v>3346.1476153846056</v>
      </c>
      <c r="AB13" s="7">
        <f t="shared" si="12"/>
        <v>1107.69</v>
      </c>
      <c r="AD13" s="7">
        <f t="shared" si="21"/>
        <v>9392.3023846153937</v>
      </c>
    </row>
    <row r="14" spans="1:31" x14ac:dyDescent="0.25">
      <c r="A14" s="23"/>
      <c r="B14" s="15">
        <v>6</v>
      </c>
      <c r="C14" s="24">
        <v>13846.14</v>
      </c>
      <c r="D14" s="28">
        <f>D13+C13</f>
        <v>69230.7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359999.64</v>
      </c>
      <c r="J14" s="7">
        <f t="shared" si="3"/>
        <v>359999.64</v>
      </c>
      <c r="K14" s="7">
        <f t="shared" si="4"/>
        <v>65599.928000000014</v>
      </c>
      <c r="L14" s="7">
        <f t="shared" si="5"/>
        <v>12399.946000000002</v>
      </c>
      <c r="M14" s="7">
        <f t="shared" si="6"/>
        <v>8999.9640000000018</v>
      </c>
      <c r="N14" s="7">
        <f t="shared" si="7"/>
        <v>86999.838000000018</v>
      </c>
      <c r="O14" s="7">
        <f t="shared" si="16"/>
        <v>12615.370769230765</v>
      </c>
      <c r="P14" s="7">
        <f t="shared" si="23"/>
        <v>2384.6049999999987</v>
      </c>
      <c r="Q14" s="7">
        <f t="shared" si="24"/>
        <v>1730.7623076923071</v>
      </c>
      <c r="R14" s="7">
        <f t="shared" si="8"/>
        <v>14999.975769230765</v>
      </c>
      <c r="S14" s="8">
        <f t="shared" si="9"/>
        <v>2523.0741538461589</v>
      </c>
      <c r="T14" s="8">
        <f t="shared" si="17"/>
        <v>476.92100000000164</v>
      </c>
      <c r="U14" s="8">
        <f>(M14/G14*H14)-Q14</f>
        <v>346.1524615384626</v>
      </c>
      <c r="V14" s="22">
        <f t="shared" si="0"/>
        <v>2999.9951538461605</v>
      </c>
      <c r="W14" s="7">
        <f t="shared" si="18"/>
        <v>2523.0741538461589</v>
      </c>
      <c r="X14" s="7">
        <f t="shared" si="19"/>
        <v>476.92100000000164</v>
      </c>
      <c r="Y14" s="7">
        <f t="shared" si="20"/>
        <v>346.1524615384626</v>
      </c>
      <c r="Z14" s="7">
        <f>W14+X14+Y14</f>
        <v>3346.1476153846234</v>
      </c>
      <c r="AB14" s="7">
        <f t="shared" si="12"/>
        <v>1107.69</v>
      </c>
      <c r="AD14" s="7">
        <f t="shared" si="21"/>
        <v>9392.3023846153756</v>
      </c>
    </row>
    <row r="15" spans="1:31" x14ac:dyDescent="0.25">
      <c r="A15" s="23"/>
      <c r="B15" s="15">
        <v>7</v>
      </c>
      <c r="C15" s="24">
        <v>13846.14</v>
      </c>
      <c r="D15" s="28">
        <f>D14+C14</f>
        <v>83076.84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359999.64</v>
      </c>
      <c r="J15" s="7">
        <f t="shared" si="3"/>
        <v>359999.64</v>
      </c>
      <c r="K15" s="7">
        <f t="shared" si="4"/>
        <v>65599.928000000014</v>
      </c>
      <c r="L15" s="7">
        <f t="shared" si="5"/>
        <v>12399.946000000002</v>
      </c>
      <c r="M15" s="7">
        <f t="shared" si="6"/>
        <v>8999.9640000000018</v>
      </c>
      <c r="N15" s="7">
        <f t="shared" si="7"/>
        <v>86999.838000000018</v>
      </c>
      <c r="O15" s="7">
        <f t="shared" si="16"/>
        <v>15138.444923076924</v>
      </c>
      <c r="P15" s="7">
        <f t="shared" si="23"/>
        <v>2861.5260000000003</v>
      </c>
      <c r="Q15" s="7">
        <f t="shared" si="24"/>
        <v>2076.9147692307697</v>
      </c>
      <c r="R15" s="7">
        <f t="shared" si="8"/>
        <v>17999.970923076926</v>
      </c>
      <c r="S15" s="8">
        <f t="shared" si="9"/>
        <v>2523.0741538461589</v>
      </c>
      <c r="T15" s="8">
        <f t="shared" si="17"/>
        <v>476.92099999999982</v>
      </c>
      <c r="U15" s="8">
        <f t="shared" si="10"/>
        <v>346.15246153846147</v>
      </c>
      <c r="V15" s="22">
        <f t="shared" si="0"/>
        <v>2999.9951538461587</v>
      </c>
      <c r="W15" s="7">
        <f t="shared" si="18"/>
        <v>2523.0741538461589</v>
      </c>
      <c r="X15" s="7">
        <f t="shared" si="19"/>
        <v>476.92099999999982</v>
      </c>
      <c r="Y15" s="7">
        <f t="shared" si="20"/>
        <v>346.15246153846147</v>
      </c>
      <c r="Z15" s="7">
        <f t="shared" si="11"/>
        <v>3346.1476153846202</v>
      </c>
      <c r="AB15" s="7">
        <f t="shared" si="12"/>
        <v>1107.69</v>
      </c>
      <c r="AD15" s="7">
        <f t="shared" si="21"/>
        <v>9392.3023846153792</v>
      </c>
    </row>
    <row r="16" spans="1:31" x14ac:dyDescent="0.25">
      <c r="A16" s="23"/>
      <c r="B16" s="15">
        <v>8</v>
      </c>
      <c r="C16" s="24">
        <v>13846.14</v>
      </c>
      <c r="D16" s="28">
        <f>D15+C15</f>
        <v>96922.98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359999.63999999996</v>
      </c>
      <c r="J16" s="7">
        <f t="shared" si="3"/>
        <v>359999.63999999996</v>
      </c>
      <c r="K16" s="7">
        <f t="shared" si="4"/>
        <v>65599.927999999985</v>
      </c>
      <c r="L16" s="7">
        <f t="shared" si="5"/>
        <v>12399.945999999993</v>
      </c>
      <c r="M16" s="7">
        <f t="shared" si="6"/>
        <v>8999.9639999999963</v>
      </c>
      <c r="N16" s="7">
        <f t="shared" si="7"/>
        <v>86999.837999999974</v>
      </c>
      <c r="O16" s="7">
        <f t="shared" si="16"/>
        <v>17661.519076923083</v>
      </c>
      <c r="P16" s="7">
        <f t="shared" si="23"/>
        <v>3338.4470000000001</v>
      </c>
      <c r="Q16" s="7">
        <f t="shared" si="24"/>
        <v>2423.0672307692312</v>
      </c>
      <c r="R16" s="7">
        <f t="shared" si="8"/>
        <v>20999.966076923083</v>
      </c>
      <c r="S16" s="8">
        <f t="shared" si="9"/>
        <v>2523.0741538461443</v>
      </c>
      <c r="T16" s="8">
        <f t="shared" si="17"/>
        <v>476.92099999999755</v>
      </c>
      <c r="U16" s="8">
        <f t="shared" si="10"/>
        <v>346.1524615384601</v>
      </c>
      <c r="V16" s="22">
        <f t="shared" si="0"/>
        <v>2999.9951538461419</v>
      </c>
      <c r="W16" s="7">
        <f t="shared" si="18"/>
        <v>2523.0741538461443</v>
      </c>
      <c r="X16" s="7">
        <f t="shared" si="19"/>
        <v>476.92099999999755</v>
      </c>
      <c r="Y16" s="7">
        <f t="shared" si="20"/>
        <v>346.1524615384601</v>
      </c>
      <c r="Z16" s="7">
        <f t="shared" si="11"/>
        <v>3346.147615384602</v>
      </c>
      <c r="AB16" s="7">
        <f t="shared" si="12"/>
        <v>1107.69</v>
      </c>
      <c r="AD16" s="7">
        <f t="shared" si="21"/>
        <v>9392.3023846153974</v>
      </c>
    </row>
    <row r="17" spans="1:31" x14ac:dyDescent="0.25">
      <c r="A17" s="23"/>
      <c r="B17" s="15">
        <v>9</v>
      </c>
      <c r="C17" s="24">
        <v>13846.14</v>
      </c>
      <c r="D17" s="28">
        <f t="shared" ref="D17:D34" si="25">D16+C16</f>
        <v>110769.12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359999.64</v>
      </c>
      <c r="J17" s="7">
        <f t="shared" si="3"/>
        <v>359999.64</v>
      </c>
      <c r="K17" s="7">
        <f t="shared" si="4"/>
        <v>65599.928000000014</v>
      </c>
      <c r="L17" s="7">
        <f t="shared" si="5"/>
        <v>12399.946000000002</v>
      </c>
      <c r="M17" s="7">
        <f t="shared" si="6"/>
        <v>8999.9640000000018</v>
      </c>
      <c r="N17" s="7">
        <f t="shared" si="7"/>
        <v>86999.838000000018</v>
      </c>
      <c r="O17" s="7">
        <f t="shared" si="16"/>
        <v>20184.593230769227</v>
      </c>
      <c r="P17" s="7">
        <f t="shared" si="23"/>
        <v>3815.3679999999977</v>
      </c>
      <c r="Q17" s="7">
        <f t="shared" si="24"/>
        <v>2769.2196923076913</v>
      </c>
      <c r="R17" s="7">
        <f t="shared" si="8"/>
        <v>23999.961230769226</v>
      </c>
      <c r="S17" s="8">
        <f t="shared" si="9"/>
        <v>2523.0741538461589</v>
      </c>
      <c r="T17" s="8">
        <f t="shared" si="17"/>
        <v>476.921000000003</v>
      </c>
      <c r="U17" s="8">
        <f t="shared" si="10"/>
        <v>346.15246153846283</v>
      </c>
      <c r="V17" s="22">
        <f t="shared" si="0"/>
        <v>2999.9951538461619</v>
      </c>
      <c r="W17" s="7">
        <f t="shared" si="18"/>
        <v>2523.0741538461589</v>
      </c>
      <c r="X17" s="7">
        <f t="shared" si="19"/>
        <v>476.921000000003</v>
      </c>
      <c r="Y17" s="7">
        <f t="shared" si="20"/>
        <v>346.15246153846283</v>
      </c>
      <c r="Z17" s="7">
        <f t="shared" si="11"/>
        <v>3346.1476153846247</v>
      </c>
      <c r="AB17" s="7">
        <f t="shared" si="12"/>
        <v>1107.69</v>
      </c>
      <c r="AD17" s="7">
        <f t="shared" si="21"/>
        <v>9392.3023846153737</v>
      </c>
      <c r="AE17" s="6"/>
    </row>
    <row r="18" spans="1:31" x14ac:dyDescent="0.25">
      <c r="A18" s="23"/>
      <c r="B18" s="15">
        <v>10</v>
      </c>
      <c r="C18" s="24">
        <v>13846.14</v>
      </c>
      <c r="D18" s="28">
        <f t="shared" si="25"/>
        <v>124615.26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359999.64</v>
      </c>
      <c r="J18" s="7">
        <f t="shared" si="3"/>
        <v>359999.64</v>
      </c>
      <c r="K18" s="7">
        <f t="shared" si="4"/>
        <v>65599.928000000014</v>
      </c>
      <c r="L18" s="7">
        <f t="shared" si="5"/>
        <v>12399.946000000002</v>
      </c>
      <c r="M18" s="7">
        <f t="shared" si="6"/>
        <v>8999.9640000000018</v>
      </c>
      <c r="N18" s="7">
        <f t="shared" si="7"/>
        <v>86999.838000000018</v>
      </c>
      <c r="O18" s="7">
        <f t="shared" si="16"/>
        <v>22707.667384615386</v>
      </c>
      <c r="P18" s="7">
        <f t="shared" si="23"/>
        <v>4292.2890000000007</v>
      </c>
      <c r="Q18" s="7">
        <f t="shared" si="24"/>
        <v>3115.3721538461541</v>
      </c>
      <c r="R18" s="7">
        <f t="shared" si="8"/>
        <v>26999.956384615387</v>
      </c>
      <c r="S18" s="8">
        <f t="shared" si="9"/>
        <v>2523.0741538461589</v>
      </c>
      <c r="T18" s="8">
        <f t="shared" si="17"/>
        <v>476.92100000000028</v>
      </c>
      <c r="U18" s="8">
        <f t="shared" si="10"/>
        <v>346.15246153846147</v>
      </c>
      <c r="V18" s="22">
        <f t="shared" si="0"/>
        <v>2999.9951538461592</v>
      </c>
      <c r="W18" s="7">
        <f t="shared" si="18"/>
        <v>2523.0741538461589</v>
      </c>
      <c r="X18" s="7">
        <f t="shared" si="19"/>
        <v>476.92100000000028</v>
      </c>
      <c r="Y18" s="7">
        <f t="shared" si="20"/>
        <v>346.15246153846147</v>
      </c>
      <c r="Z18" s="7">
        <f t="shared" si="11"/>
        <v>3346.1476153846206</v>
      </c>
      <c r="AB18" s="7">
        <f t="shared" si="12"/>
        <v>1107.69</v>
      </c>
      <c r="AD18" s="7">
        <f t="shared" si="21"/>
        <v>9392.3023846153792</v>
      </c>
      <c r="AE18" s="6"/>
    </row>
    <row r="19" spans="1:31" s="17" customFormat="1" x14ac:dyDescent="0.25">
      <c r="A19" s="23"/>
      <c r="B19" s="15">
        <v>11</v>
      </c>
      <c r="C19" s="24">
        <v>13846.14</v>
      </c>
      <c r="D19" s="28">
        <f t="shared" si="25"/>
        <v>138461.4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359999.64</v>
      </c>
      <c r="J19" s="27">
        <f t="shared" si="3"/>
        <v>359999.64</v>
      </c>
      <c r="K19" s="7">
        <f t="shared" si="4"/>
        <v>65599.928000000014</v>
      </c>
      <c r="L19" s="7">
        <f t="shared" si="5"/>
        <v>12399.946000000002</v>
      </c>
      <c r="M19" s="7">
        <f t="shared" si="6"/>
        <v>8999.9640000000018</v>
      </c>
      <c r="N19" s="7">
        <f t="shared" si="7"/>
        <v>86999.838000000018</v>
      </c>
      <c r="O19" s="27">
        <f>O18+W18</f>
        <v>25230.741538461545</v>
      </c>
      <c r="P19" s="27">
        <f t="shared" si="23"/>
        <v>4769.2100000000009</v>
      </c>
      <c r="Q19" s="7">
        <f t="shared" si="24"/>
        <v>3461.5246153846156</v>
      </c>
      <c r="R19" s="27">
        <f t="shared" si="8"/>
        <v>29999.951538461544</v>
      </c>
      <c r="S19" s="8">
        <f t="shared" si="9"/>
        <v>2523.0741538461589</v>
      </c>
      <c r="T19" s="43">
        <f t="shared" si="17"/>
        <v>476.92099999999937</v>
      </c>
      <c r="U19" s="8">
        <f t="shared" si="10"/>
        <v>346.15246153846192</v>
      </c>
      <c r="V19" s="44">
        <f t="shared" si="0"/>
        <v>2999.9951538461582</v>
      </c>
      <c r="W19" s="27">
        <f t="shared" si="18"/>
        <v>2523.0741538461589</v>
      </c>
      <c r="X19" s="27">
        <f t="shared" si="19"/>
        <v>476.92099999999937</v>
      </c>
      <c r="Y19" s="7">
        <f t="shared" si="20"/>
        <v>346.15246153846192</v>
      </c>
      <c r="Z19" s="7">
        <f t="shared" si="11"/>
        <v>3346.1476153846202</v>
      </c>
      <c r="AB19" s="27">
        <f t="shared" si="12"/>
        <v>1107.69</v>
      </c>
      <c r="AC19" s="27"/>
      <c r="AD19" s="27">
        <f t="shared" si="21"/>
        <v>9392.3023846153792</v>
      </c>
    </row>
    <row r="20" spans="1:31" x14ac:dyDescent="0.25">
      <c r="A20" s="23"/>
      <c r="B20" s="15">
        <v>12</v>
      </c>
      <c r="C20" s="24">
        <v>13846.14</v>
      </c>
      <c r="D20" s="28">
        <f t="shared" si="25"/>
        <v>152307.53999999998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359999.63999999996</v>
      </c>
      <c r="J20" s="7">
        <f t="shared" si="3"/>
        <v>359999.63999999996</v>
      </c>
      <c r="K20" s="7">
        <f t="shared" si="4"/>
        <v>65599.927999999985</v>
      </c>
      <c r="L20" s="7">
        <f t="shared" si="5"/>
        <v>12399.945999999993</v>
      </c>
      <c r="M20" s="7">
        <f t="shared" si="6"/>
        <v>8999.9639999999963</v>
      </c>
      <c r="N20" s="7">
        <f t="shared" si="7"/>
        <v>86999.837999999974</v>
      </c>
      <c r="O20" s="7">
        <f t="shared" si="16"/>
        <v>27753.815692307704</v>
      </c>
      <c r="P20" s="7">
        <f t="shared" si="23"/>
        <v>5246.1310000000003</v>
      </c>
      <c r="Q20" s="7">
        <f t="shared" si="24"/>
        <v>3807.6770769230775</v>
      </c>
      <c r="R20" s="7">
        <f t="shared" si="8"/>
        <v>32999.946692307705</v>
      </c>
      <c r="S20" s="8">
        <f t="shared" si="9"/>
        <v>2523.0741538461298</v>
      </c>
      <c r="T20" s="8">
        <f t="shared" si="17"/>
        <v>476.92099999999573</v>
      </c>
      <c r="U20" s="8">
        <f t="shared" si="10"/>
        <v>346.15246153845919</v>
      </c>
      <c r="V20" s="22">
        <f t="shared" si="0"/>
        <v>2999.9951538461255</v>
      </c>
      <c r="W20" s="7">
        <f t="shared" si="18"/>
        <v>2523.0741538461298</v>
      </c>
      <c r="X20" s="7">
        <f t="shared" si="19"/>
        <v>476.92099999999573</v>
      </c>
      <c r="Y20" s="7">
        <f t="shared" si="20"/>
        <v>346.15246153845919</v>
      </c>
      <c r="Z20" s="7">
        <f t="shared" si="11"/>
        <v>3346.1476153845847</v>
      </c>
      <c r="AB20" s="7">
        <f t="shared" si="12"/>
        <v>1107.69</v>
      </c>
      <c r="AD20" s="7">
        <f t="shared" si="21"/>
        <v>9392.3023846154138</v>
      </c>
      <c r="AE20" s="6"/>
    </row>
    <row r="21" spans="1:31" x14ac:dyDescent="0.25">
      <c r="A21" s="23"/>
      <c r="B21" s="15">
        <v>13</v>
      </c>
      <c r="C21" s="24">
        <v>13846.14</v>
      </c>
      <c r="D21" s="28">
        <f t="shared" si="25"/>
        <v>166153.68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359999.64</v>
      </c>
      <c r="J21" s="7">
        <f t="shared" si="3"/>
        <v>359999.64</v>
      </c>
      <c r="K21" s="7">
        <f t="shared" si="4"/>
        <v>65599.928000000014</v>
      </c>
      <c r="L21" s="7">
        <f t="shared" si="5"/>
        <v>12399.946000000002</v>
      </c>
      <c r="M21" s="7">
        <f t="shared" si="6"/>
        <v>8999.9640000000018</v>
      </c>
      <c r="N21" s="7">
        <f t="shared" si="7"/>
        <v>86999.838000000018</v>
      </c>
      <c r="O21" s="7">
        <f t="shared" si="16"/>
        <v>30276.889846153834</v>
      </c>
      <c r="P21" s="7">
        <f t="shared" si="23"/>
        <v>5723.051999999996</v>
      </c>
      <c r="Q21" s="7">
        <f t="shared" si="24"/>
        <v>4153.8295384615367</v>
      </c>
      <c r="R21" s="7">
        <f t="shared" si="8"/>
        <v>35999.94184615383</v>
      </c>
      <c r="S21" s="8">
        <f t="shared" si="9"/>
        <v>2523.0741538461734</v>
      </c>
      <c r="T21" s="8">
        <f t="shared" si="17"/>
        <v>476.92100000000482</v>
      </c>
      <c r="U21" s="8">
        <f t="shared" si="10"/>
        <v>346.15246153846419</v>
      </c>
      <c r="V21" s="22">
        <f t="shared" si="0"/>
        <v>2999.9951538461783</v>
      </c>
      <c r="W21" s="7">
        <f t="shared" si="18"/>
        <v>2523.0741538461734</v>
      </c>
      <c r="X21" s="7">
        <f t="shared" si="19"/>
        <v>476.92100000000482</v>
      </c>
      <c r="Y21" s="7">
        <f t="shared" si="20"/>
        <v>346.15246153846419</v>
      </c>
      <c r="Z21" s="7">
        <f t="shared" si="11"/>
        <v>3346.1476153846424</v>
      </c>
      <c r="AB21" s="7">
        <f t="shared" si="12"/>
        <v>1107.69</v>
      </c>
      <c r="AD21" s="7">
        <f t="shared" si="21"/>
        <v>9392.3023846153574</v>
      </c>
      <c r="AE21" s="6"/>
    </row>
    <row r="22" spans="1:31" x14ac:dyDescent="0.25">
      <c r="A22" s="23"/>
      <c r="B22" s="15">
        <v>14</v>
      </c>
      <c r="C22" s="24">
        <v>13846.14</v>
      </c>
      <c r="D22" s="28">
        <f t="shared" si="25"/>
        <v>179999.82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359999.64</v>
      </c>
      <c r="J22" s="7">
        <f t="shared" si="3"/>
        <v>359999.64</v>
      </c>
      <c r="K22" s="7">
        <f t="shared" si="4"/>
        <v>65599.928000000014</v>
      </c>
      <c r="L22" s="7">
        <f t="shared" si="5"/>
        <v>12399.946000000002</v>
      </c>
      <c r="M22" s="7">
        <f t="shared" si="6"/>
        <v>8999.9640000000018</v>
      </c>
      <c r="N22" s="7">
        <f t="shared" si="7"/>
        <v>86999.838000000018</v>
      </c>
      <c r="O22" s="7">
        <f t="shared" si="16"/>
        <v>32799.964000000007</v>
      </c>
      <c r="P22" s="7">
        <f t="shared" si="23"/>
        <v>6199.9730000000009</v>
      </c>
      <c r="Q22" s="7">
        <f t="shared" si="24"/>
        <v>4499.9820000000009</v>
      </c>
      <c r="R22" s="7">
        <f t="shared" si="8"/>
        <v>38999.937000000005</v>
      </c>
      <c r="S22" s="8">
        <f t="shared" si="9"/>
        <v>2523.0741538461589</v>
      </c>
      <c r="T22" s="8">
        <f t="shared" si="17"/>
        <v>476.92099999999937</v>
      </c>
      <c r="U22" s="8">
        <f t="shared" si="10"/>
        <v>346.15246153846147</v>
      </c>
      <c r="V22" s="22">
        <f t="shared" si="0"/>
        <v>2999.9951538461582</v>
      </c>
      <c r="W22" s="7">
        <f t="shared" si="18"/>
        <v>2523.0741538461589</v>
      </c>
      <c r="X22" s="7">
        <f t="shared" si="19"/>
        <v>476.92099999999937</v>
      </c>
      <c r="Y22" s="7">
        <f t="shared" si="20"/>
        <v>346.15246153846147</v>
      </c>
      <c r="Z22" s="7">
        <f t="shared" si="11"/>
        <v>3346.1476153846197</v>
      </c>
      <c r="AB22" s="7">
        <f t="shared" si="12"/>
        <v>1107.69</v>
      </c>
      <c r="AD22" s="7">
        <f t="shared" si="21"/>
        <v>9392.3023846153792</v>
      </c>
      <c r="AE22" s="6"/>
    </row>
    <row r="23" spans="1:31" x14ac:dyDescent="0.25">
      <c r="A23" s="23"/>
      <c r="B23" s="15">
        <v>15</v>
      </c>
      <c r="C23" s="24">
        <v>13846.14</v>
      </c>
      <c r="D23" s="28">
        <f t="shared" si="25"/>
        <v>193845.96000000002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359999.64</v>
      </c>
      <c r="J23" s="7">
        <f t="shared" si="3"/>
        <v>359999.64</v>
      </c>
      <c r="K23" s="7">
        <f t="shared" si="4"/>
        <v>65599.928000000014</v>
      </c>
      <c r="L23" s="7">
        <f t="shared" si="5"/>
        <v>12399.946000000002</v>
      </c>
      <c r="M23" s="7">
        <f t="shared" si="6"/>
        <v>8999.9640000000018</v>
      </c>
      <c r="N23" s="7">
        <f t="shared" si="7"/>
        <v>86999.838000000018</v>
      </c>
      <c r="O23" s="7">
        <f t="shared" si="16"/>
        <v>35323.038153846166</v>
      </c>
      <c r="P23" s="7">
        <f t="shared" si="23"/>
        <v>6676.8940000000002</v>
      </c>
      <c r="Q23" s="7">
        <f t="shared" si="24"/>
        <v>4846.1344615384623</v>
      </c>
      <c r="R23" s="7">
        <f t="shared" si="8"/>
        <v>41999.932153846166</v>
      </c>
      <c r="S23" s="8">
        <f t="shared" si="9"/>
        <v>2523.0741538461589</v>
      </c>
      <c r="T23" s="8">
        <f t="shared" si="17"/>
        <v>476.92100000000028</v>
      </c>
      <c r="U23" s="8">
        <f t="shared" si="10"/>
        <v>346.15246153846147</v>
      </c>
      <c r="V23" s="22">
        <f t="shared" si="0"/>
        <v>2999.9951538461592</v>
      </c>
      <c r="W23" s="7">
        <f t="shared" si="18"/>
        <v>2523.0741538461589</v>
      </c>
      <c r="X23" s="7">
        <f t="shared" si="19"/>
        <v>476.92100000000028</v>
      </c>
      <c r="Y23" s="7">
        <f t="shared" si="20"/>
        <v>346.15246153846147</v>
      </c>
      <c r="Z23" s="7">
        <f t="shared" si="11"/>
        <v>3346.1476153846206</v>
      </c>
      <c r="AB23" s="7">
        <f t="shared" si="12"/>
        <v>1107.69</v>
      </c>
      <c r="AD23" s="7">
        <f t="shared" si="21"/>
        <v>9392.3023846153792</v>
      </c>
      <c r="AE23" s="6"/>
    </row>
    <row r="24" spans="1:31" x14ac:dyDescent="0.25">
      <c r="A24" s="23"/>
      <c r="B24" s="15">
        <v>16</v>
      </c>
      <c r="C24" s="24">
        <v>13846.14</v>
      </c>
      <c r="D24" s="28">
        <f t="shared" si="25"/>
        <v>207692.10000000003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359999.64</v>
      </c>
      <c r="J24" s="7">
        <f t="shared" si="3"/>
        <v>359999.64</v>
      </c>
      <c r="K24" s="7">
        <f t="shared" si="4"/>
        <v>65599.928000000014</v>
      </c>
      <c r="L24" s="7">
        <f t="shared" si="5"/>
        <v>12399.946000000002</v>
      </c>
      <c r="M24" s="7">
        <f t="shared" si="6"/>
        <v>8999.9640000000018</v>
      </c>
      <c r="N24" s="7">
        <f t="shared" si="7"/>
        <v>86999.838000000018</v>
      </c>
      <c r="O24" s="7">
        <f t="shared" si="16"/>
        <v>37846.112307692325</v>
      </c>
      <c r="P24" s="7">
        <f t="shared" si="23"/>
        <v>7153.8150000000005</v>
      </c>
      <c r="Q24" s="7">
        <f t="shared" si="24"/>
        <v>5192.2869230769238</v>
      </c>
      <c r="R24" s="7">
        <f t="shared" si="8"/>
        <v>44999.927307692327</v>
      </c>
      <c r="S24" s="8">
        <f t="shared" si="9"/>
        <v>2523.0741538461443</v>
      </c>
      <c r="T24" s="8">
        <f t="shared" si="17"/>
        <v>476.92100000000028</v>
      </c>
      <c r="U24" s="8">
        <f t="shared" si="10"/>
        <v>346.15246153846147</v>
      </c>
      <c r="V24" s="22">
        <f t="shared" si="0"/>
        <v>2999.9951538461446</v>
      </c>
      <c r="W24" s="7">
        <f t="shared" si="18"/>
        <v>2523.0741538461443</v>
      </c>
      <c r="X24" s="7">
        <f t="shared" si="19"/>
        <v>476.92100000000028</v>
      </c>
      <c r="Y24" s="7">
        <f t="shared" si="20"/>
        <v>346.15246153846147</v>
      </c>
      <c r="Z24" s="7">
        <f t="shared" si="11"/>
        <v>3346.1476153846061</v>
      </c>
      <c r="AB24" s="7">
        <f t="shared" si="12"/>
        <v>1107.69</v>
      </c>
      <c r="AD24" s="7">
        <f t="shared" si="21"/>
        <v>9392.3023846153937</v>
      </c>
      <c r="AE24" s="6"/>
    </row>
    <row r="25" spans="1:31" x14ac:dyDescent="0.25">
      <c r="A25" s="23"/>
      <c r="B25" s="15">
        <v>17</v>
      </c>
      <c r="C25" s="24">
        <v>13846.14</v>
      </c>
      <c r="D25" s="28">
        <f t="shared" si="25"/>
        <v>221538.24000000005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359999.64</v>
      </c>
      <c r="J25" s="7">
        <f t="shared" si="3"/>
        <v>359999.64</v>
      </c>
      <c r="K25" s="7">
        <f t="shared" si="4"/>
        <v>65599.928000000014</v>
      </c>
      <c r="L25" s="7">
        <f t="shared" si="5"/>
        <v>12399.946000000002</v>
      </c>
      <c r="M25" s="7">
        <f t="shared" si="6"/>
        <v>8999.9640000000018</v>
      </c>
      <c r="N25" s="7">
        <f t="shared" si="7"/>
        <v>86999.838000000018</v>
      </c>
      <c r="O25" s="7">
        <f t="shared" si="16"/>
        <v>40369.186461538469</v>
      </c>
      <c r="P25" s="7">
        <f t="shared" si="23"/>
        <v>7630.7360000000008</v>
      </c>
      <c r="Q25" s="7">
        <f t="shared" si="24"/>
        <v>5538.4393846153853</v>
      </c>
      <c r="R25" s="7">
        <f t="shared" si="8"/>
        <v>47999.922461538474</v>
      </c>
      <c r="S25" s="8">
        <f t="shared" si="9"/>
        <v>2523.0741538461589</v>
      </c>
      <c r="T25" s="8">
        <f t="shared" si="17"/>
        <v>476.92100000000028</v>
      </c>
      <c r="U25" s="8">
        <f t="shared" si="10"/>
        <v>346.15246153846147</v>
      </c>
      <c r="V25" s="22">
        <f t="shared" si="0"/>
        <v>2999.9951538461592</v>
      </c>
      <c r="W25" s="7">
        <f t="shared" si="18"/>
        <v>2523.0741538461589</v>
      </c>
      <c r="X25" s="7">
        <f t="shared" si="19"/>
        <v>476.92100000000028</v>
      </c>
      <c r="Y25" s="7">
        <f t="shared" si="20"/>
        <v>346.15246153846147</v>
      </c>
      <c r="Z25" s="7">
        <f t="shared" si="11"/>
        <v>3346.1476153846206</v>
      </c>
      <c r="AB25" s="7">
        <f t="shared" si="12"/>
        <v>1107.69</v>
      </c>
      <c r="AD25" s="7">
        <f t="shared" si="21"/>
        <v>9392.3023846153792</v>
      </c>
      <c r="AE25" s="6"/>
    </row>
    <row r="26" spans="1:31" x14ac:dyDescent="0.25">
      <c r="A26" s="23"/>
      <c r="B26" s="15">
        <v>18</v>
      </c>
      <c r="C26" s="24">
        <v>13846.14</v>
      </c>
      <c r="D26" s="28">
        <f t="shared" si="25"/>
        <v>235384.38000000006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359999.64000000007</v>
      </c>
      <c r="J26" s="7">
        <f t="shared" si="3"/>
        <v>359999.64000000007</v>
      </c>
      <c r="K26" s="7">
        <f t="shared" si="4"/>
        <v>65599.928000000014</v>
      </c>
      <c r="L26" s="7">
        <f t="shared" si="5"/>
        <v>12399.946000000011</v>
      </c>
      <c r="M26" s="7">
        <f t="shared" si="6"/>
        <v>8999.9640000000072</v>
      </c>
      <c r="N26" s="7">
        <f t="shared" si="7"/>
        <v>86999.838000000032</v>
      </c>
      <c r="O26" s="7">
        <f t="shared" si="16"/>
        <v>42892.260615384628</v>
      </c>
      <c r="P26" s="7">
        <f t="shared" si="23"/>
        <v>8107.6570000000011</v>
      </c>
      <c r="Q26" s="7">
        <f t="shared" si="24"/>
        <v>5884.5918461538467</v>
      </c>
      <c r="R26" s="7">
        <f t="shared" si="8"/>
        <v>50999.917615384627</v>
      </c>
      <c r="S26" s="8">
        <f t="shared" si="9"/>
        <v>2523.0741538461589</v>
      </c>
      <c r="T26" s="8">
        <f t="shared" si="17"/>
        <v>476.92100000000573</v>
      </c>
      <c r="U26" s="8">
        <f t="shared" si="10"/>
        <v>346.15246153846601</v>
      </c>
      <c r="V26" s="22">
        <f t="shared" si="0"/>
        <v>2999.9951538461646</v>
      </c>
      <c r="W26" s="7">
        <f t="shared" ref="W26:X34" si="26">IF(S26&gt;0,S26,0)</f>
        <v>2523.0741538461589</v>
      </c>
      <c r="X26" s="7">
        <f t="shared" si="26"/>
        <v>476.92100000000573</v>
      </c>
      <c r="Y26" s="7">
        <f t="shared" si="20"/>
        <v>346.15246153846601</v>
      </c>
      <c r="Z26" s="7">
        <f t="shared" si="11"/>
        <v>3346.1476153846306</v>
      </c>
      <c r="AB26" s="7">
        <f t="shared" si="12"/>
        <v>1107.69</v>
      </c>
      <c r="AD26" s="7">
        <f t="shared" si="21"/>
        <v>9392.3023846153683</v>
      </c>
      <c r="AE26" s="6"/>
    </row>
    <row r="27" spans="1:31" x14ac:dyDescent="0.25">
      <c r="A27" s="23"/>
      <c r="B27" s="15">
        <v>19</v>
      </c>
      <c r="C27" s="24">
        <v>13846.14</v>
      </c>
      <c r="D27" s="28">
        <f t="shared" si="25"/>
        <v>249230.52000000008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359999.64000000007</v>
      </c>
      <c r="J27" s="7">
        <f t="shared" si="3"/>
        <v>359999.64000000007</v>
      </c>
      <c r="K27" s="7">
        <f t="shared" si="4"/>
        <v>65599.928000000014</v>
      </c>
      <c r="L27" s="7">
        <f t="shared" si="5"/>
        <v>12399.946000000011</v>
      </c>
      <c r="M27" s="7">
        <f t="shared" si="6"/>
        <v>8999.9640000000072</v>
      </c>
      <c r="N27" s="7">
        <f t="shared" si="7"/>
        <v>86999.838000000032</v>
      </c>
      <c r="O27" s="7">
        <f t="shared" si="16"/>
        <v>45415.334769230787</v>
      </c>
      <c r="P27" s="7">
        <f t="shared" si="23"/>
        <v>8584.5780000000068</v>
      </c>
      <c r="Q27" s="7">
        <f t="shared" si="24"/>
        <v>6230.7443076923128</v>
      </c>
      <c r="R27" s="7">
        <f t="shared" si="8"/>
        <v>53999.912769230796</v>
      </c>
      <c r="S27" s="8">
        <f t="shared" si="9"/>
        <v>2523.0741538461443</v>
      </c>
      <c r="T27" s="8">
        <f t="shared" si="17"/>
        <v>476.92100000000028</v>
      </c>
      <c r="U27" s="8">
        <f t="shared" si="10"/>
        <v>346.15246153846147</v>
      </c>
      <c r="V27" s="22">
        <f t="shared" si="0"/>
        <v>2999.9951538461446</v>
      </c>
      <c r="W27" s="7">
        <f t="shared" si="26"/>
        <v>2523.0741538461443</v>
      </c>
      <c r="X27" s="7">
        <f t="shared" si="26"/>
        <v>476.92100000000028</v>
      </c>
      <c r="Y27" s="7">
        <f t="shared" si="20"/>
        <v>346.15246153846147</v>
      </c>
      <c r="Z27" s="7">
        <f t="shared" si="11"/>
        <v>3346.1476153846061</v>
      </c>
      <c r="AB27" s="7">
        <f t="shared" si="12"/>
        <v>1107.69</v>
      </c>
      <c r="AD27" s="7">
        <f t="shared" si="21"/>
        <v>9392.3023846153937</v>
      </c>
      <c r="AE27" s="6"/>
    </row>
    <row r="28" spans="1:31" x14ac:dyDescent="0.25">
      <c r="A28" s="23"/>
      <c r="B28" s="15">
        <v>20</v>
      </c>
      <c r="C28" s="24">
        <v>13846.14</v>
      </c>
      <c r="D28" s="28">
        <f t="shared" si="25"/>
        <v>263076.66000000009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359999.64000000007</v>
      </c>
      <c r="J28" s="7">
        <f t="shared" si="3"/>
        <v>359999.64000000007</v>
      </c>
      <c r="K28" s="7">
        <f t="shared" si="4"/>
        <v>65599.928000000014</v>
      </c>
      <c r="L28" s="7">
        <f t="shared" si="5"/>
        <v>12399.946000000011</v>
      </c>
      <c r="M28" s="7">
        <f t="shared" si="6"/>
        <v>8999.9640000000072</v>
      </c>
      <c r="N28" s="7">
        <f t="shared" si="7"/>
        <v>86999.838000000032</v>
      </c>
      <c r="O28" s="7">
        <f t="shared" si="16"/>
        <v>47938.408923076931</v>
      </c>
      <c r="P28" s="7">
        <f t="shared" si="23"/>
        <v>9061.4990000000071</v>
      </c>
      <c r="Q28" s="7">
        <f t="shared" si="24"/>
        <v>6576.8967692307742</v>
      </c>
      <c r="R28" s="7">
        <f t="shared" si="8"/>
        <v>56999.907923076942</v>
      </c>
      <c r="S28" s="8">
        <f t="shared" si="9"/>
        <v>2523.0741538461589</v>
      </c>
      <c r="T28" s="8">
        <f t="shared" si="17"/>
        <v>476.92100000000028</v>
      </c>
      <c r="U28" s="8">
        <f t="shared" si="10"/>
        <v>346.15246153846238</v>
      </c>
      <c r="V28" s="22">
        <f t="shared" si="0"/>
        <v>2999.9951538461592</v>
      </c>
      <c r="W28" s="7">
        <f t="shared" si="26"/>
        <v>2523.0741538461589</v>
      </c>
      <c r="X28" s="7">
        <f t="shared" si="26"/>
        <v>476.92100000000028</v>
      </c>
      <c r="Y28" s="7">
        <f t="shared" si="20"/>
        <v>346.15246153846238</v>
      </c>
      <c r="Z28" s="7">
        <f t="shared" si="11"/>
        <v>3346.1476153846215</v>
      </c>
      <c r="AB28" s="7">
        <f t="shared" si="12"/>
        <v>1107.69</v>
      </c>
      <c r="AD28" s="7">
        <f t="shared" si="21"/>
        <v>9392.3023846153774</v>
      </c>
      <c r="AE28" s="6"/>
    </row>
    <row r="29" spans="1:31" x14ac:dyDescent="0.25">
      <c r="A29" s="23"/>
      <c r="B29" s="15">
        <v>21</v>
      </c>
      <c r="C29" s="24">
        <v>13846.14</v>
      </c>
      <c r="D29" s="28">
        <f t="shared" si="25"/>
        <v>276922.8000000001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359999.64000000013</v>
      </c>
      <c r="J29" s="7">
        <f t="shared" si="3"/>
        <v>359999.64000000013</v>
      </c>
      <c r="K29" s="7">
        <f t="shared" si="4"/>
        <v>65599.928000000029</v>
      </c>
      <c r="L29" s="7">
        <f t="shared" si="5"/>
        <v>12399.94600000002</v>
      </c>
      <c r="M29" s="7">
        <f t="shared" si="6"/>
        <v>8999.9640000000127</v>
      </c>
      <c r="N29" s="7">
        <f t="shared" si="7"/>
        <v>86999.838000000062</v>
      </c>
      <c r="O29" s="7">
        <f t="shared" si="16"/>
        <v>50461.48307692309</v>
      </c>
      <c r="P29" s="7">
        <f t="shared" si="23"/>
        <v>9538.4200000000073</v>
      </c>
      <c r="Q29" s="7">
        <f t="shared" si="24"/>
        <v>6923.0492307692366</v>
      </c>
      <c r="R29" s="7">
        <f t="shared" si="8"/>
        <v>59999.903076923096</v>
      </c>
      <c r="S29" s="8">
        <f t="shared" si="9"/>
        <v>2523.0741538461589</v>
      </c>
      <c r="T29" s="8">
        <f t="shared" si="17"/>
        <v>476.92100000000937</v>
      </c>
      <c r="U29" s="8">
        <f t="shared" si="10"/>
        <v>346.15246153846601</v>
      </c>
      <c r="V29" s="22">
        <f t="shared" si="0"/>
        <v>2999.9951538461683</v>
      </c>
      <c r="W29" s="7">
        <f t="shared" si="26"/>
        <v>2523.0741538461589</v>
      </c>
      <c r="X29" s="7">
        <f t="shared" si="26"/>
        <v>476.92100000000937</v>
      </c>
      <c r="Y29" s="7">
        <f t="shared" si="20"/>
        <v>346.15246153846601</v>
      </c>
      <c r="Z29" s="7">
        <f t="shared" si="11"/>
        <v>3346.1476153846343</v>
      </c>
      <c r="AB29" s="7">
        <f t="shared" si="12"/>
        <v>1107.69</v>
      </c>
      <c r="AD29" s="7">
        <f t="shared" si="21"/>
        <v>9392.3023846153646</v>
      </c>
      <c r="AE29" s="6"/>
    </row>
    <row r="30" spans="1:31" x14ac:dyDescent="0.25">
      <c r="A30" s="23"/>
      <c r="B30" s="15">
        <v>22</v>
      </c>
      <c r="C30" s="24">
        <v>13846.14</v>
      </c>
      <c r="D30" s="28">
        <f t="shared" si="25"/>
        <v>290768.94000000012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359999.64000000013</v>
      </c>
      <c r="J30" s="7">
        <f t="shared" si="3"/>
        <v>359999.64000000013</v>
      </c>
      <c r="K30" s="7">
        <f t="shared" si="4"/>
        <v>65599.928000000029</v>
      </c>
      <c r="L30" s="7">
        <f t="shared" si="5"/>
        <v>12399.94600000002</v>
      </c>
      <c r="M30" s="7">
        <f t="shared" si="6"/>
        <v>8999.9640000000127</v>
      </c>
      <c r="N30" s="7">
        <f t="shared" si="7"/>
        <v>86999.838000000062</v>
      </c>
      <c r="O30" s="7">
        <f t="shared" si="16"/>
        <v>52984.557230769249</v>
      </c>
      <c r="P30" s="7">
        <f t="shared" si="23"/>
        <v>10015.341000000017</v>
      </c>
      <c r="Q30" s="7">
        <f t="shared" si="24"/>
        <v>7269.2016923077026</v>
      </c>
      <c r="R30" s="7">
        <f t="shared" si="8"/>
        <v>62999.898230769264</v>
      </c>
      <c r="S30" s="8">
        <f t="shared" si="9"/>
        <v>2523.0741538461589</v>
      </c>
      <c r="T30" s="8">
        <f t="shared" si="17"/>
        <v>476.92100000000028</v>
      </c>
      <c r="U30" s="8">
        <f t="shared" si="10"/>
        <v>346.15246153846238</v>
      </c>
      <c r="V30" s="22">
        <f t="shared" si="0"/>
        <v>2999.9951538461592</v>
      </c>
      <c r="W30" s="7">
        <f t="shared" si="26"/>
        <v>2523.0741538461589</v>
      </c>
      <c r="X30" s="7">
        <f t="shared" si="26"/>
        <v>476.92100000000028</v>
      </c>
      <c r="Y30" s="7">
        <f t="shared" si="20"/>
        <v>346.15246153846238</v>
      </c>
      <c r="Z30" s="7">
        <f t="shared" si="11"/>
        <v>3346.1476153846215</v>
      </c>
      <c r="AB30" s="7">
        <f t="shared" si="12"/>
        <v>1107.69</v>
      </c>
      <c r="AD30" s="7">
        <f t="shared" si="21"/>
        <v>9392.3023846153774</v>
      </c>
      <c r="AE30" s="6"/>
    </row>
    <row r="31" spans="1:31" x14ac:dyDescent="0.25">
      <c r="A31" s="23"/>
      <c r="B31" s="15">
        <v>23</v>
      </c>
      <c r="C31" s="24">
        <v>13846.14</v>
      </c>
      <c r="D31" s="28">
        <f t="shared" si="25"/>
        <v>304615.08000000013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359999.64000000013</v>
      </c>
      <c r="J31" s="7">
        <f t="shared" si="3"/>
        <v>359999.64000000013</v>
      </c>
      <c r="K31" s="7">
        <f t="shared" si="4"/>
        <v>65599.928000000029</v>
      </c>
      <c r="L31" s="7">
        <f t="shared" si="5"/>
        <v>12399.94600000002</v>
      </c>
      <c r="M31" s="7">
        <f t="shared" si="6"/>
        <v>8999.9640000000127</v>
      </c>
      <c r="N31" s="7">
        <f t="shared" si="7"/>
        <v>86999.838000000062</v>
      </c>
      <c r="O31" s="7">
        <f t="shared" si="16"/>
        <v>55507.631384615408</v>
      </c>
      <c r="P31" s="7">
        <f t="shared" si="23"/>
        <v>10492.262000000017</v>
      </c>
      <c r="Q31" s="7">
        <f t="shared" si="24"/>
        <v>7615.354153846165</v>
      </c>
      <c r="R31" s="7">
        <f t="shared" si="8"/>
        <v>65999.893384615425</v>
      </c>
      <c r="S31" s="8">
        <f t="shared" si="9"/>
        <v>2523.0741538461443</v>
      </c>
      <c r="T31" s="8">
        <f t="shared" si="17"/>
        <v>476.92100000000028</v>
      </c>
      <c r="U31" s="8">
        <f t="shared" si="10"/>
        <v>346.15246153846147</v>
      </c>
      <c r="V31" s="22">
        <f t="shared" si="0"/>
        <v>2999.9951538461446</v>
      </c>
      <c r="W31" s="7">
        <f t="shared" si="26"/>
        <v>2523.0741538461443</v>
      </c>
      <c r="X31" s="7">
        <f t="shared" si="26"/>
        <v>476.92100000000028</v>
      </c>
      <c r="Y31" s="7">
        <f t="shared" si="20"/>
        <v>346.15246153846147</v>
      </c>
      <c r="Z31" s="7">
        <f t="shared" si="11"/>
        <v>3346.1476153846061</v>
      </c>
      <c r="AB31" s="7">
        <f t="shared" si="12"/>
        <v>1107.69</v>
      </c>
      <c r="AD31" s="7">
        <f t="shared" si="21"/>
        <v>9392.3023846153937</v>
      </c>
      <c r="AE31" s="6"/>
    </row>
    <row r="32" spans="1:31" x14ac:dyDescent="0.25">
      <c r="A32" s="23"/>
      <c r="B32" s="15">
        <v>24</v>
      </c>
      <c r="C32" s="24">
        <v>13846.14</v>
      </c>
      <c r="D32" s="28">
        <f t="shared" si="25"/>
        <v>318461.22000000015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359999.64000000013</v>
      </c>
      <c r="J32" s="7">
        <f t="shared" si="3"/>
        <v>359999.64000000013</v>
      </c>
      <c r="K32" s="7">
        <f t="shared" si="4"/>
        <v>65599.928000000029</v>
      </c>
      <c r="L32" s="7">
        <f t="shared" si="5"/>
        <v>12399.94600000002</v>
      </c>
      <c r="M32" s="7">
        <f t="shared" si="6"/>
        <v>8999.9640000000127</v>
      </c>
      <c r="N32" s="7">
        <f t="shared" si="7"/>
        <v>86999.838000000062</v>
      </c>
      <c r="O32" s="7">
        <f t="shared" si="16"/>
        <v>58030.705538461552</v>
      </c>
      <c r="P32" s="7">
        <f t="shared" si="23"/>
        <v>10969.183000000017</v>
      </c>
      <c r="Q32" s="7">
        <f t="shared" si="24"/>
        <v>7961.5066153846265</v>
      </c>
      <c r="R32" s="7">
        <f t="shared" si="8"/>
        <v>68999.888538461571</v>
      </c>
      <c r="S32" s="8">
        <f t="shared" si="9"/>
        <v>2523.0741538461589</v>
      </c>
      <c r="T32" s="8">
        <f t="shared" si="17"/>
        <v>476.9210000000021</v>
      </c>
      <c r="U32" s="8">
        <f t="shared" si="10"/>
        <v>346.15246153846329</v>
      </c>
      <c r="V32" s="22">
        <f t="shared" si="0"/>
        <v>2999.995153846161</v>
      </c>
      <c r="W32" s="7">
        <f t="shared" si="26"/>
        <v>2523.0741538461589</v>
      </c>
      <c r="X32" s="7">
        <f t="shared" si="26"/>
        <v>476.9210000000021</v>
      </c>
      <c r="Y32" s="7">
        <f t="shared" si="20"/>
        <v>346.15246153846329</v>
      </c>
      <c r="Z32" s="7">
        <f t="shared" si="11"/>
        <v>3346.1476153846243</v>
      </c>
      <c r="AB32" s="7">
        <f t="shared" si="12"/>
        <v>1107.69</v>
      </c>
      <c r="AD32" s="7">
        <f t="shared" si="21"/>
        <v>9392.3023846153756</v>
      </c>
      <c r="AE32" s="6"/>
    </row>
    <row r="33" spans="1:31" x14ac:dyDescent="0.25">
      <c r="A33" s="23"/>
      <c r="B33" s="15">
        <v>25</v>
      </c>
      <c r="C33" s="24">
        <v>13846.14</v>
      </c>
      <c r="D33" s="28">
        <f t="shared" si="25"/>
        <v>332307.36000000016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359999.64000000013</v>
      </c>
      <c r="J33" s="7">
        <f t="shared" si="3"/>
        <v>359999.64000000013</v>
      </c>
      <c r="K33" s="7">
        <f t="shared" si="4"/>
        <v>65599.928000000029</v>
      </c>
      <c r="L33" s="7">
        <f t="shared" si="5"/>
        <v>12399.94600000002</v>
      </c>
      <c r="M33" s="7">
        <f t="shared" si="6"/>
        <v>8999.9640000000127</v>
      </c>
      <c r="N33" s="7">
        <f t="shared" si="7"/>
        <v>86999.838000000062</v>
      </c>
      <c r="O33" s="7">
        <f t="shared" si="16"/>
        <v>60553.779692307711</v>
      </c>
      <c r="P33" s="7">
        <f t="shared" si="23"/>
        <v>11446.104000000019</v>
      </c>
      <c r="Q33" s="7">
        <f t="shared" si="24"/>
        <v>8307.6590769230897</v>
      </c>
      <c r="R33" s="7">
        <f t="shared" si="8"/>
        <v>71999.883692307732</v>
      </c>
      <c r="S33" s="8">
        <f t="shared" si="9"/>
        <v>2523.0741538461589</v>
      </c>
      <c r="T33" s="8">
        <f t="shared" si="17"/>
        <v>476.92100000000028</v>
      </c>
      <c r="U33" s="8">
        <f t="shared" si="10"/>
        <v>346.15246153846056</v>
      </c>
      <c r="V33" s="22">
        <f t="shared" si="0"/>
        <v>2999.9951538461592</v>
      </c>
      <c r="W33" s="7">
        <f t="shared" si="26"/>
        <v>2523.0741538461589</v>
      </c>
      <c r="X33" s="7">
        <f t="shared" si="26"/>
        <v>476.92100000000028</v>
      </c>
      <c r="Y33" s="7">
        <f t="shared" si="20"/>
        <v>346.15246153846056</v>
      </c>
      <c r="Z33" s="7">
        <f t="shared" si="11"/>
        <v>3346.1476153846197</v>
      </c>
      <c r="AB33" s="7">
        <f t="shared" si="12"/>
        <v>1107.69</v>
      </c>
      <c r="AD33" s="7">
        <f t="shared" si="21"/>
        <v>9392.3023846153792</v>
      </c>
      <c r="AE33" s="6"/>
    </row>
    <row r="34" spans="1:31" x14ac:dyDescent="0.25">
      <c r="A34" s="23"/>
      <c r="B34" s="15">
        <v>26</v>
      </c>
      <c r="C34" s="24">
        <v>13846.14</v>
      </c>
      <c r="D34" s="28">
        <f t="shared" si="25"/>
        <v>346153.50000000017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>IF(B34=B33+1,C34*(G34-H34+1)+D34,I33)</f>
        <v>359999.64000000019</v>
      </c>
      <c r="J34" s="7">
        <f t="shared" si="3"/>
        <v>359999.64000000019</v>
      </c>
      <c r="K34" s="7">
        <f t="shared" si="4"/>
        <v>65599.928000000044</v>
      </c>
      <c r="L34" s="7">
        <f t="shared" si="5"/>
        <v>12399.946000000029</v>
      </c>
      <c r="M34" s="7">
        <f t="shared" si="6"/>
        <v>8999.96400000002</v>
      </c>
      <c r="N34" s="7">
        <f t="shared" si="7"/>
        <v>86999.838000000091</v>
      </c>
      <c r="O34" s="7">
        <f t="shared" si="16"/>
        <v>63076.85384615387</v>
      </c>
      <c r="P34" s="7">
        <f t="shared" si="23"/>
        <v>11923.02500000002</v>
      </c>
      <c r="Q34" s="7">
        <f t="shared" si="24"/>
        <v>8653.8115384615503</v>
      </c>
      <c r="R34" s="7">
        <f t="shared" si="8"/>
        <v>74999.878846153893</v>
      </c>
      <c r="S34" s="8">
        <f>IF(((K34/G34*H34)-O34)+IF(J34&gt;50000,(J34-50000)*20%+3600,IF(J34&gt;30000,(J34-30000)*18%,0))-IF(I34&gt;50000,(I34-50000)*20%+3600,IF(I34&gt;30000,(I34-30000)*18%,0))+X34+Y34+AB34&gt;((C34+E34)*0.5),((C34+E34)*0.5)-AB34-X34-Y34,((K34/G34*H34)-O34)+IF(J34&gt;50000,(J34-50000)*20%+3600,IF(J34&gt;30000,(J34-30000)*18%,0))-IF(I34&gt;50000,(I34-50000)*20%+3600,IF(I34&gt;30000,(I34-30000)*18%,0)))</f>
        <v>2523.0741538461734</v>
      </c>
      <c r="T34" s="8">
        <f t="shared" si="17"/>
        <v>476.92100000000937</v>
      </c>
      <c r="U34" s="8">
        <f t="shared" si="10"/>
        <v>346.15246153846965</v>
      </c>
      <c r="V34" s="22">
        <f t="shared" si="0"/>
        <v>2999.9951538461828</v>
      </c>
      <c r="W34" s="7">
        <f t="shared" si="26"/>
        <v>2523.0741538461734</v>
      </c>
      <c r="X34" s="7">
        <f t="shared" si="26"/>
        <v>476.92100000000937</v>
      </c>
      <c r="Y34" s="7">
        <f t="shared" si="20"/>
        <v>346.15246153846965</v>
      </c>
      <c r="Z34" s="7">
        <f t="shared" si="11"/>
        <v>3346.1476153846525</v>
      </c>
      <c r="AB34" s="7">
        <f>ROUND((C34+E34)*8%,2)</f>
        <v>1107.69</v>
      </c>
      <c r="AD34" s="7">
        <f>(C34+E34)-Z34-AB34</f>
        <v>9392.3023846153465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359999.64000000019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65599.928000000044</v>
      </c>
      <c r="X36" s="35">
        <f>SUM(X9:X35)</f>
        <v>12399.946000000029</v>
      </c>
      <c r="Y36" s="35">
        <f>SUM(Y9:Y34)</f>
        <v>8999.96400000002</v>
      </c>
      <c r="Z36" s="35">
        <f>SUM(Z9:Z35)</f>
        <v>86999.838000000105</v>
      </c>
      <c r="AB36" s="35">
        <f>SUM(AB9:AB35)</f>
        <v>28799.939999999991</v>
      </c>
      <c r="AD36" s="35">
        <f>SUM(AD9:AD35)</f>
        <v>244199.86199999988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359999.64000000019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65599.928000000044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12399.946000000029</v>
      </c>
      <c r="Y40" s="7">
        <f>IF(Z38&gt;270000,(Z38-270000)*10%,0)</f>
        <v>8999.96400000002</v>
      </c>
      <c r="Z40" s="7">
        <f>W40+X40+Y40</f>
        <v>86999.838000000091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H8" activePane="bottomRight" state="frozen"/>
      <selection pane="topRight" activeCell="C1" sqref="C1"/>
      <selection pane="bottomLeft" activeCell="A8" sqref="A8"/>
      <selection pane="bottomRight" activeCell="E12" sqref="E12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4.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2429.17</v>
      </c>
      <c r="D9" s="25">
        <f>D8</f>
        <v>0</v>
      </c>
      <c r="E9" s="26">
        <v>0</v>
      </c>
      <c r="F9" s="25">
        <f>F8+E9</f>
        <v>0</v>
      </c>
      <c r="G9" s="17">
        <v>24</v>
      </c>
      <c r="H9" s="7">
        <f>B9</f>
        <v>1</v>
      </c>
      <c r="I9" s="27">
        <f>IF(B9=B8+1,C9*(G9-H9+1)+D9,I8)</f>
        <v>58300.08</v>
      </c>
      <c r="J9" s="7">
        <f>I9+F9</f>
        <v>58300.08</v>
      </c>
      <c r="K9" s="7">
        <f>IF(I9&gt;50000,(I9-50000)*20%+3600,IF(I9&gt;30000,(I9-30000)*18%,0))</f>
        <v>5260.0160000000005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5260.0160000000005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219.16733333333377</v>
      </c>
      <c r="T9" s="8">
        <f>(L9/G9*H9)-P9</f>
        <v>0</v>
      </c>
      <c r="U9" s="8">
        <f>(M9/G9*H9)-Q9</f>
        <v>0</v>
      </c>
      <c r="V9" s="22">
        <f t="shared" ref="V9:V32" si="0">S9+T9</f>
        <v>219.16733333333377</v>
      </c>
      <c r="W9" s="7">
        <f>IF(S9&gt;0,S9,0)</f>
        <v>219.16733333333377</v>
      </c>
      <c r="X9" s="7">
        <f>IF(T9&gt;0,T9,0)</f>
        <v>0</v>
      </c>
      <c r="Y9" s="7">
        <f>IF(U9&gt;0,U9,0)</f>
        <v>0</v>
      </c>
      <c r="Z9" s="7">
        <f>W9+X9+Y9</f>
        <v>219.16733333333377</v>
      </c>
      <c r="AB9" s="7">
        <f>ROUND((C9+E9)*8%,2)</f>
        <v>194.33</v>
      </c>
      <c r="AD9" s="7">
        <f>(C9+E9)-Z9-AB9</f>
        <v>2015.6726666666664</v>
      </c>
      <c r="AE9" s="7">
        <f>Y9*0.182</f>
        <v>0</v>
      </c>
    </row>
    <row r="10" spans="1:31" x14ac:dyDescent="0.25">
      <c r="A10" s="23"/>
      <c r="B10" s="15">
        <v>2</v>
      </c>
      <c r="C10" s="24">
        <v>2429.17</v>
      </c>
      <c r="D10" s="25">
        <f>D9+C9</f>
        <v>2429.17</v>
      </c>
      <c r="E10" s="26">
        <v>0</v>
      </c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58300.08</v>
      </c>
      <c r="J10" s="7">
        <f t="shared" ref="J10:J32" si="2">I10+F10</f>
        <v>58300.08</v>
      </c>
      <c r="K10" s="7">
        <f t="shared" ref="K10:K32" si="3">IF(I10&gt;50000,(I10-50000)*20%+3600,IF(I10&gt;30000,(I10-30000)*18%,0))</f>
        <v>5260.0160000000005</v>
      </c>
      <c r="L10" s="7">
        <f t="shared" ref="L10:L32" si="4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5260.0160000000005</v>
      </c>
      <c r="O10" s="7">
        <f t="shared" ref="O10:O32" si="7">O9+W9</f>
        <v>219.16733333333377</v>
      </c>
      <c r="P10" s="7">
        <f>+P9+X9</f>
        <v>0</v>
      </c>
      <c r="Q10" s="7">
        <f>+Q9+Y9</f>
        <v>0</v>
      </c>
      <c r="R10" s="7">
        <f t="shared" ref="R10:R32" si="8">+O10+P10</f>
        <v>219.16733333333377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219.16733333333286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219.16733333333286</v>
      </c>
      <c r="W10" s="7">
        <f t="shared" ref="W10:W25" si="11">IF(S10&gt;0,S10,0)</f>
        <v>219.16733333333286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219.16733333333286</v>
      </c>
      <c r="AB10" s="7">
        <f t="shared" ref="AB10:AB32" si="15">ROUND((C10+E10)*8%,2)</f>
        <v>194.33</v>
      </c>
      <c r="AD10" s="7">
        <f t="shared" ref="AD10:AD32" si="16">(C10+E10)-Z10-AB10</f>
        <v>2015.6726666666673</v>
      </c>
    </row>
    <row r="11" spans="1:31" x14ac:dyDescent="0.25">
      <c r="A11" s="23"/>
      <c r="B11" s="15">
        <v>3</v>
      </c>
      <c r="C11" s="24">
        <v>2429.17</v>
      </c>
      <c r="D11" s="25">
        <f t="shared" ref="D11:D12" si="17">D10+C10</f>
        <v>4858.34</v>
      </c>
      <c r="E11" s="26">
        <v>3031.6</v>
      </c>
      <c r="F11" s="25">
        <f>F10+E11</f>
        <v>3031.6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58300.08</v>
      </c>
      <c r="J11" s="7">
        <f t="shared" si="2"/>
        <v>61331.68</v>
      </c>
      <c r="K11" s="7">
        <f t="shared" si="3"/>
        <v>5260.0160000000005</v>
      </c>
      <c r="L11" s="7">
        <f t="shared" si="4"/>
        <v>0</v>
      </c>
      <c r="M11" s="7">
        <f t="shared" si="5"/>
        <v>0</v>
      </c>
      <c r="N11" s="7">
        <f t="shared" si="6"/>
        <v>5260.0160000000005</v>
      </c>
      <c r="O11" s="7">
        <f t="shared" si="7"/>
        <v>438.33466666666664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438.33466666666664</v>
      </c>
      <c r="S11" s="8">
        <f t="shared" si="9"/>
        <v>825.48733333333348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825.48733333333348</v>
      </c>
      <c r="W11" s="7">
        <f t="shared" si="11"/>
        <v>825.48733333333348</v>
      </c>
      <c r="X11" s="7">
        <f t="shared" si="12"/>
        <v>0</v>
      </c>
      <c r="Y11" s="7">
        <f t="shared" si="13"/>
        <v>0</v>
      </c>
      <c r="Z11" s="7">
        <f t="shared" si="14"/>
        <v>825.48733333333348</v>
      </c>
      <c r="AB11" s="7">
        <f t="shared" si="15"/>
        <v>436.86</v>
      </c>
      <c r="AD11" s="7">
        <f t="shared" si="16"/>
        <v>4198.4226666666673</v>
      </c>
    </row>
    <row r="12" spans="1:31" x14ac:dyDescent="0.25">
      <c r="A12" s="23"/>
      <c r="B12" s="15">
        <v>4</v>
      </c>
      <c r="C12" s="24">
        <v>0</v>
      </c>
      <c r="D12" s="25">
        <f t="shared" si="17"/>
        <v>7287.51</v>
      </c>
      <c r="E12" s="26">
        <v>0</v>
      </c>
      <c r="F12" s="25">
        <f t="shared" ref="F12:F32" si="23">F11+E12</f>
        <v>3031.6</v>
      </c>
      <c r="G12" s="17">
        <f t="shared" si="18"/>
        <v>24</v>
      </c>
      <c r="H12" s="7">
        <f t="shared" si="19"/>
        <v>4</v>
      </c>
      <c r="I12" s="27">
        <f t="shared" si="1"/>
        <v>7287.51</v>
      </c>
      <c r="J12" s="7">
        <f t="shared" si="2"/>
        <v>10319.11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1263.8220000000001</v>
      </c>
      <c r="P12" s="7">
        <f t="shared" si="20"/>
        <v>0</v>
      </c>
      <c r="Q12" s="7">
        <f t="shared" si="21"/>
        <v>0</v>
      </c>
      <c r="R12" s="7">
        <f t="shared" si="8"/>
        <v>1263.8220000000001</v>
      </c>
      <c r="S12" s="8">
        <f t="shared" si="9"/>
        <v>-1263.8220000000001</v>
      </c>
      <c r="T12" s="8">
        <f t="shared" si="22"/>
        <v>0</v>
      </c>
      <c r="U12" s="8">
        <f t="shared" si="10"/>
        <v>0</v>
      </c>
      <c r="V12" s="22">
        <f t="shared" si="0"/>
        <v>-1263.8220000000001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>
        <v>0</v>
      </c>
      <c r="D13" s="28">
        <f>D12+C12</f>
        <v>7287.51</v>
      </c>
      <c r="E13" s="26">
        <v>0</v>
      </c>
      <c r="F13" s="25">
        <f t="shared" si="23"/>
        <v>3031.6</v>
      </c>
      <c r="G13" s="17">
        <f t="shared" si="18"/>
        <v>24</v>
      </c>
      <c r="H13" s="27">
        <f t="shared" si="19"/>
        <v>5</v>
      </c>
      <c r="I13" s="27">
        <f t="shared" si="1"/>
        <v>7287.51</v>
      </c>
      <c r="J13" s="7">
        <f t="shared" si="2"/>
        <v>10319.11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1263.8220000000001</v>
      </c>
      <c r="P13" s="7">
        <f t="shared" si="20"/>
        <v>0</v>
      </c>
      <c r="Q13" s="7">
        <f t="shared" si="21"/>
        <v>0</v>
      </c>
      <c r="R13" s="7">
        <f t="shared" si="8"/>
        <v>1263.8220000000001</v>
      </c>
      <c r="S13" s="8">
        <f t="shared" si="9"/>
        <v>-1263.8220000000001</v>
      </c>
      <c r="T13" s="8">
        <f t="shared" si="22"/>
        <v>0</v>
      </c>
      <c r="U13" s="8">
        <f t="shared" si="10"/>
        <v>0</v>
      </c>
      <c r="V13" s="22">
        <f t="shared" si="0"/>
        <v>-1263.8220000000001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>
        <v>0</v>
      </c>
      <c r="D14" s="28">
        <f>D13+C13</f>
        <v>7287.51</v>
      </c>
      <c r="E14" s="26">
        <v>0</v>
      </c>
      <c r="F14" s="25">
        <f t="shared" si="23"/>
        <v>3031.6</v>
      </c>
      <c r="G14" s="17">
        <f t="shared" si="18"/>
        <v>24</v>
      </c>
      <c r="H14" s="27">
        <f t="shared" si="19"/>
        <v>6</v>
      </c>
      <c r="I14" s="27">
        <f t="shared" si="1"/>
        <v>7287.51</v>
      </c>
      <c r="J14" s="7">
        <f t="shared" si="2"/>
        <v>10319.11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1263.8220000000001</v>
      </c>
      <c r="P14" s="7">
        <f t="shared" si="20"/>
        <v>0</v>
      </c>
      <c r="Q14" s="7">
        <f t="shared" si="21"/>
        <v>0</v>
      </c>
      <c r="R14" s="7">
        <f t="shared" si="8"/>
        <v>1263.8220000000001</v>
      </c>
      <c r="S14" s="8">
        <f t="shared" si="9"/>
        <v>-1263.8220000000001</v>
      </c>
      <c r="T14" s="8">
        <f t="shared" si="22"/>
        <v>0</v>
      </c>
      <c r="U14" s="8">
        <f t="shared" si="10"/>
        <v>0</v>
      </c>
      <c r="V14" s="22">
        <f t="shared" si="0"/>
        <v>-1263.8220000000001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>
        <v>0</v>
      </c>
      <c r="D15" s="28">
        <f>D14+C14</f>
        <v>7287.51</v>
      </c>
      <c r="E15" s="26">
        <v>0</v>
      </c>
      <c r="F15" s="25">
        <f t="shared" si="23"/>
        <v>3031.6</v>
      </c>
      <c r="G15" s="17">
        <f t="shared" si="18"/>
        <v>24</v>
      </c>
      <c r="H15" s="27">
        <f t="shared" si="19"/>
        <v>7</v>
      </c>
      <c r="I15" s="27">
        <f t="shared" si="1"/>
        <v>7287.51</v>
      </c>
      <c r="J15" s="7">
        <f t="shared" si="2"/>
        <v>10319.11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1263.8220000000001</v>
      </c>
      <c r="P15" s="7">
        <f t="shared" si="20"/>
        <v>0</v>
      </c>
      <c r="Q15" s="7">
        <f t="shared" si="21"/>
        <v>0</v>
      </c>
      <c r="R15" s="7">
        <f t="shared" si="8"/>
        <v>1263.8220000000001</v>
      </c>
      <c r="S15" s="8">
        <f t="shared" si="9"/>
        <v>-1263.8220000000001</v>
      </c>
      <c r="T15" s="8">
        <f t="shared" si="22"/>
        <v>0</v>
      </c>
      <c r="U15" s="8">
        <f t="shared" si="10"/>
        <v>0</v>
      </c>
      <c r="V15" s="22">
        <f t="shared" si="0"/>
        <v>-1263.8220000000001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7287.51</v>
      </c>
      <c r="E16" s="26">
        <v>0</v>
      </c>
      <c r="F16" s="25">
        <f t="shared" si="23"/>
        <v>3031.6</v>
      </c>
      <c r="G16" s="17">
        <f t="shared" si="18"/>
        <v>24</v>
      </c>
      <c r="H16" s="27">
        <f t="shared" si="19"/>
        <v>8</v>
      </c>
      <c r="I16" s="27">
        <f t="shared" si="1"/>
        <v>7287.51</v>
      </c>
      <c r="J16" s="7">
        <f t="shared" si="2"/>
        <v>10319.11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1263.8220000000001</v>
      </c>
      <c r="P16" s="7">
        <f t="shared" si="20"/>
        <v>0</v>
      </c>
      <c r="Q16" s="7">
        <f t="shared" si="21"/>
        <v>0</v>
      </c>
      <c r="R16" s="7">
        <f t="shared" si="8"/>
        <v>1263.8220000000001</v>
      </c>
      <c r="S16" s="8">
        <f t="shared" si="9"/>
        <v>-1263.8220000000001</v>
      </c>
      <c r="T16" s="8">
        <f>(L16/G16*H16)-P16</f>
        <v>0</v>
      </c>
      <c r="U16" s="8">
        <f t="shared" si="10"/>
        <v>0</v>
      </c>
      <c r="V16" s="22">
        <f t="shared" si="0"/>
        <v>-1263.8220000000001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32" si="24">D16+C16</f>
        <v>7287.51</v>
      </c>
      <c r="E17" s="26">
        <v>0</v>
      </c>
      <c r="F17" s="25">
        <f t="shared" si="23"/>
        <v>3031.6</v>
      </c>
      <c r="G17" s="17">
        <f t="shared" si="18"/>
        <v>24</v>
      </c>
      <c r="H17" s="27">
        <f t="shared" si="19"/>
        <v>9</v>
      </c>
      <c r="I17" s="27">
        <f t="shared" si="1"/>
        <v>7287.51</v>
      </c>
      <c r="J17" s="7">
        <f t="shared" si="2"/>
        <v>10319.11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1263.8220000000001</v>
      </c>
      <c r="P17" s="7">
        <f t="shared" si="20"/>
        <v>0</v>
      </c>
      <c r="Q17" s="7">
        <f t="shared" si="21"/>
        <v>0</v>
      </c>
      <c r="R17" s="7">
        <f t="shared" si="8"/>
        <v>1263.8220000000001</v>
      </c>
      <c r="S17" s="8">
        <f t="shared" si="9"/>
        <v>-1263.8220000000001</v>
      </c>
      <c r="T17" s="8">
        <f t="shared" si="22"/>
        <v>0</v>
      </c>
      <c r="U17" s="8">
        <f t="shared" si="10"/>
        <v>0</v>
      </c>
      <c r="V17" s="22">
        <f t="shared" si="0"/>
        <v>-1263.8220000000001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4"/>
        <v>7287.51</v>
      </c>
      <c r="E18" s="26">
        <v>0</v>
      </c>
      <c r="F18" s="25">
        <f t="shared" si="23"/>
        <v>3031.6</v>
      </c>
      <c r="G18" s="17">
        <f t="shared" si="18"/>
        <v>24</v>
      </c>
      <c r="H18" s="27">
        <f t="shared" si="19"/>
        <v>10</v>
      </c>
      <c r="I18" s="27">
        <f t="shared" si="1"/>
        <v>7287.51</v>
      </c>
      <c r="J18" s="7">
        <f t="shared" si="2"/>
        <v>10319.11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1263.8220000000001</v>
      </c>
      <c r="P18" s="7">
        <f t="shared" si="20"/>
        <v>0</v>
      </c>
      <c r="Q18" s="7">
        <f t="shared" si="21"/>
        <v>0</v>
      </c>
      <c r="R18" s="7">
        <f t="shared" si="8"/>
        <v>1263.8220000000001</v>
      </c>
      <c r="S18" s="8">
        <f t="shared" si="9"/>
        <v>-1263.8220000000001</v>
      </c>
      <c r="T18" s="8">
        <f t="shared" si="22"/>
        <v>0</v>
      </c>
      <c r="U18" s="8">
        <f t="shared" si="10"/>
        <v>0</v>
      </c>
      <c r="V18" s="22">
        <f t="shared" si="0"/>
        <v>-1263.8220000000001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4"/>
        <v>7287.51</v>
      </c>
      <c r="E19" s="26">
        <v>0</v>
      </c>
      <c r="F19" s="25">
        <f t="shared" si="23"/>
        <v>3031.6</v>
      </c>
      <c r="G19" s="17">
        <f t="shared" si="18"/>
        <v>24</v>
      </c>
      <c r="H19" s="27">
        <f t="shared" si="19"/>
        <v>11</v>
      </c>
      <c r="I19" s="27">
        <f t="shared" si="1"/>
        <v>7287.51</v>
      </c>
      <c r="J19" s="7">
        <f t="shared" si="2"/>
        <v>10319.11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1263.8220000000001</v>
      </c>
      <c r="P19" s="7">
        <f t="shared" si="20"/>
        <v>0</v>
      </c>
      <c r="Q19" s="7">
        <f t="shared" si="21"/>
        <v>0</v>
      </c>
      <c r="R19" s="7">
        <f t="shared" si="8"/>
        <v>1263.8220000000001</v>
      </c>
      <c r="S19" s="8">
        <f t="shared" si="9"/>
        <v>-1263.8220000000001</v>
      </c>
      <c r="T19" s="8">
        <f t="shared" si="22"/>
        <v>0</v>
      </c>
      <c r="U19" s="8">
        <f t="shared" si="10"/>
        <v>0</v>
      </c>
      <c r="V19" s="22">
        <f t="shared" si="0"/>
        <v>-1263.8220000000001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4"/>
        <v>7287.51</v>
      </c>
      <c r="E20" s="26">
        <v>0</v>
      </c>
      <c r="F20" s="25">
        <f t="shared" si="23"/>
        <v>3031.6</v>
      </c>
      <c r="G20" s="17">
        <f t="shared" si="18"/>
        <v>24</v>
      </c>
      <c r="H20" s="27">
        <f t="shared" si="19"/>
        <v>12</v>
      </c>
      <c r="I20" s="27">
        <f t="shared" si="1"/>
        <v>7287.51</v>
      </c>
      <c r="J20" s="7">
        <f t="shared" si="2"/>
        <v>10319.11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1263.8220000000001</v>
      </c>
      <c r="P20" s="7">
        <f t="shared" si="20"/>
        <v>0</v>
      </c>
      <c r="Q20" s="7">
        <f t="shared" si="21"/>
        <v>0</v>
      </c>
      <c r="R20" s="7">
        <f t="shared" si="8"/>
        <v>1263.8220000000001</v>
      </c>
      <c r="S20" s="8">
        <f t="shared" si="9"/>
        <v>-1263.8220000000001</v>
      </c>
      <c r="T20" s="8">
        <f t="shared" si="22"/>
        <v>0</v>
      </c>
      <c r="U20" s="8">
        <f t="shared" si="10"/>
        <v>0</v>
      </c>
      <c r="V20" s="22">
        <f t="shared" si="0"/>
        <v>-1263.8220000000001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>
        <v>0</v>
      </c>
      <c r="D21" s="28">
        <f t="shared" si="24"/>
        <v>7287.51</v>
      </c>
      <c r="E21" s="26">
        <v>0</v>
      </c>
      <c r="F21" s="25">
        <f t="shared" si="23"/>
        <v>3031.6</v>
      </c>
      <c r="G21" s="17">
        <f t="shared" si="18"/>
        <v>24</v>
      </c>
      <c r="H21" s="27">
        <f t="shared" si="19"/>
        <v>13</v>
      </c>
      <c r="I21" s="27">
        <f t="shared" si="1"/>
        <v>7287.51</v>
      </c>
      <c r="J21" s="7">
        <f t="shared" si="2"/>
        <v>10319.11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1263.8220000000001</v>
      </c>
      <c r="P21" s="7">
        <f t="shared" si="20"/>
        <v>0</v>
      </c>
      <c r="Q21" s="7">
        <f t="shared" si="21"/>
        <v>0</v>
      </c>
      <c r="R21" s="7">
        <f t="shared" si="8"/>
        <v>1263.8220000000001</v>
      </c>
      <c r="S21" s="8">
        <f t="shared" si="9"/>
        <v>-1263.8220000000001</v>
      </c>
      <c r="T21" s="8">
        <f t="shared" si="22"/>
        <v>0</v>
      </c>
      <c r="U21" s="8">
        <f t="shared" si="10"/>
        <v>0</v>
      </c>
      <c r="V21" s="22">
        <f t="shared" si="0"/>
        <v>-1263.8220000000001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>
        <v>0</v>
      </c>
      <c r="D22" s="28">
        <f t="shared" si="24"/>
        <v>7287.51</v>
      </c>
      <c r="E22" s="26">
        <v>0</v>
      </c>
      <c r="F22" s="25">
        <f t="shared" si="23"/>
        <v>3031.6</v>
      </c>
      <c r="G22" s="17">
        <f t="shared" si="18"/>
        <v>24</v>
      </c>
      <c r="H22" s="27">
        <f t="shared" si="19"/>
        <v>14</v>
      </c>
      <c r="I22" s="27">
        <f t="shared" si="1"/>
        <v>7287.51</v>
      </c>
      <c r="J22" s="7">
        <f t="shared" si="2"/>
        <v>10319.11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1263.8220000000001</v>
      </c>
      <c r="P22" s="7">
        <f t="shared" si="20"/>
        <v>0</v>
      </c>
      <c r="Q22" s="7">
        <f t="shared" si="21"/>
        <v>0</v>
      </c>
      <c r="R22" s="7">
        <f t="shared" si="8"/>
        <v>1263.8220000000001</v>
      </c>
      <c r="S22" s="8">
        <f t="shared" si="9"/>
        <v>-1263.8220000000001</v>
      </c>
      <c r="T22" s="8">
        <f t="shared" si="22"/>
        <v>0</v>
      </c>
      <c r="U22" s="8">
        <f t="shared" si="10"/>
        <v>0</v>
      </c>
      <c r="V22" s="22">
        <f t="shared" si="0"/>
        <v>-1263.8220000000001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>
        <v>0</v>
      </c>
      <c r="D23" s="28">
        <f t="shared" si="24"/>
        <v>7287.51</v>
      </c>
      <c r="E23" s="26">
        <v>0</v>
      </c>
      <c r="F23" s="25">
        <f t="shared" si="23"/>
        <v>3031.6</v>
      </c>
      <c r="G23" s="17">
        <f t="shared" si="18"/>
        <v>24</v>
      </c>
      <c r="H23" s="27">
        <f t="shared" si="19"/>
        <v>15</v>
      </c>
      <c r="I23" s="27">
        <f t="shared" si="1"/>
        <v>7287.51</v>
      </c>
      <c r="J23" s="7">
        <f t="shared" si="2"/>
        <v>10319.11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1263.8220000000001</v>
      </c>
      <c r="P23" s="7">
        <f t="shared" si="20"/>
        <v>0</v>
      </c>
      <c r="Q23" s="7">
        <f t="shared" si="21"/>
        <v>0</v>
      </c>
      <c r="R23" s="7">
        <f t="shared" si="8"/>
        <v>1263.8220000000001</v>
      </c>
      <c r="S23" s="8">
        <f t="shared" si="9"/>
        <v>-1263.8220000000001</v>
      </c>
      <c r="T23" s="8">
        <f t="shared" si="22"/>
        <v>0</v>
      </c>
      <c r="U23" s="8">
        <f t="shared" si="10"/>
        <v>0</v>
      </c>
      <c r="V23" s="22">
        <f t="shared" si="0"/>
        <v>-1263.8220000000001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>
        <v>0</v>
      </c>
      <c r="D24" s="28">
        <f t="shared" si="24"/>
        <v>7287.51</v>
      </c>
      <c r="E24" s="26">
        <v>0</v>
      </c>
      <c r="F24" s="25">
        <f t="shared" si="23"/>
        <v>3031.6</v>
      </c>
      <c r="G24" s="17">
        <f t="shared" si="18"/>
        <v>24</v>
      </c>
      <c r="H24" s="27">
        <f t="shared" si="19"/>
        <v>16</v>
      </c>
      <c r="I24" s="27">
        <f t="shared" si="1"/>
        <v>7287.51</v>
      </c>
      <c r="J24" s="7">
        <f t="shared" si="2"/>
        <v>10319.11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1263.8220000000001</v>
      </c>
      <c r="P24" s="7">
        <f t="shared" si="20"/>
        <v>0</v>
      </c>
      <c r="Q24" s="7">
        <f t="shared" si="21"/>
        <v>0</v>
      </c>
      <c r="R24" s="7">
        <f t="shared" si="8"/>
        <v>1263.8220000000001</v>
      </c>
      <c r="S24" s="8">
        <f t="shared" si="9"/>
        <v>-1263.8220000000001</v>
      </c>
      <c r="T24" s="8">
        <f t="shared" si="22"/>
        <v>0</v>
      </c>
      <c r="U24" s="8">
        <f t="shared" si="10"/>
        <v>0</v>
      </c>
      <c r="V24" s="22">
        <f t="shared" si="0"/>
        <v>-1263.8220000000001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>
        <v>0</v>
      </c>
      <c r="D25" s="28">
        <f t="shared" si="24"/>
        <v>7287.51</v>
      </c>
      <c r="E25" s="26">
        <v>0</v>
      </c>
      <c r="F25" s="25">
        <f t="shared" si="23"/>
        <v>3031.6</v>
      </c>
      <c r="G25" s="17">
        <f t="shared" si="18"/>
        <v>24</v>
      </c>
      <c r="H25" s="27">
        <f t="shared" si="19"/>
        <v>17</v>
      </c>
      <c r="I25" s="27">
        <f t="shared" si="1"/>
        <v>7287.51</v>
      </c>
      <c r="J25" s="7">
        <f t="shared" si="2"/>
        <v>10319.11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1263.8220000000001</v>
      </c>
      <c r="P25" s="7">
        <f t="shared" si="20"/>
        <v>0</v>
      </c>
      <c r="Q25" s="7">
        <f t="shared" si="21"/>
        <v>0</v>
      </c>
      <c r="R25" s="7">
        <f t="shared" si="8"/>
        <v>1263.8220000000001</v>
      </c>
      <c r="S25" s="8">
        <f t="shared" si="9"/>
        <v>-1263.8220000000001</v>
      </c>
      <c r="T25" s="8">
        <f t="shared" si="22"/>
        <v>0</v>
      </c>
      <c r="U25" s="8">
        <f t="shared" si="10"/>
        <v>0</v>
      </c>
      <c r="V25" s="22">
        <f t="shared" si="0"/>
        <v>-1263.8220000000001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>
        <v>0</v>
      </c>
      <c r="D26" s="28">
        <f t="shared" si="24"/>
        <v>7287.51</v>
      </c>
      <c r="E26" s="26">
        <v>0</v>
      </c>
      <c r="F26" s="25">
        <f t="shared" si="23"/>
        <v>3031.6</v>
      </c>
      <c r="G26" s="17">
        <f t="shared" si="18"/>
        <v>24</v>
      </c>
      <c r="H26" s="27">
        <f t="shared" si="19"/>
        <v>18</v>
      </c>
      <c r="I26" s="27">
        <f t="shared" si="1"/>
        <v>7287.51</v>
      </c>
      <c r="J26" s="7">
        <f t="shared" si="2"/>
        <v>10319.11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1263.8220000000001</v>
      </c>
      <c r="P26" s="7">
        <f t="shared" si="20"/>
        <v>0</v>
      </c>
      <c r="Q26" s="7">
        <f t="shared" si="21"/>
        <v>0</v>
      </c>
      <c r="R26" s="7">
        <f t="shared" si="8"/>
        <v>1263.8220000000001</v>
      </c>
      <c r="S26" s="8">
        <f t="shared" si="9"/>
        <v>-1263.8220000000001</v>
      </c>
      <c r="T26" s="8">
        <f t="shared" si="22"/>
        <v>0</v>
      </c>
      <c r="U26" s="8">
        <f t="shared" si="10"/>
        <v>0</v>
      </c>
      <c r="V26" s="22">
        <f t="shared" si="0"/>
        <v>-1263.8220000000001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>
        <v>0</v>
      </c>
      <c r="D27" s="28">
        <f t="shared" si="24"/>
        <v>7287.51</v>
      </c>
      <c r="E27" s="26">
        <v>0</v>
      </c>
      <c r="F27" s="25">
        <f t="shared" si="23"/>
        <v>3031.6</v>
      </c>
      <c r="G27" s="17">
        <f t="shared" si="18"/>
        <v>24</v>
      </c>
      <c r="H27" s="27">
        <f t="shared" si="19"/>
        <v>19</v>
      </c>
      <c r="I27" s="27">
        <f t="shared" si="1"/>
        <v>7287.51</v>
      </c>
      <c r="J27" s="7">
        <f t="shared" si="2"/>
        <v>10319.11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1263.8220000000001</v>
      </c>
      <c r="P27" s="7">
        <f t="shared" si="20"/>
        <v>0</v>
      </c>
      <c r="Q27" s="7">
        <f t="shared" si="21"/>
        <v>0</v>
      </c>
      <c r="R27" s="7">
        <f t="shared" si="8"/>
        <v>1263.8220000000001</v>
      </c>
      <c r="S27" s="8">
        <f t="shared" si="9"/>
        <v>-1263.8220000000001</v>
      </c>
      <c r="T27" s="8">
        <f t="shared" si="22"/>
        <v>0</v>
      </c>
      <c r="U27" s="8">
        <f t="shared" si="10"/>
        <v>0</v>
      </c>
      <c r="V27" s="22">
        <f t="shared" si="0"/>
        <v>-1263.8220000000001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>
        <v>0</v>
      </c>
      <c r="D28" s="28">
        <f t="shared" si="24"/>
        <v>7287.51</v>
      </c>
      <c r="E28" s="26">
        <v>0</v>
      </c>
      <c r="F28" s="25">
        <f t="shared" si="23"/>
        <v>3031.6</v>
      </c>
      <c r="G28" s="17">
        <f t="shared" si="18"/>
        <v>24</v>
      </c>
      <c r="H28" s="27">
        <f t="shared" si="19"/>
        <v>20</v>
      </c>
      <c r="I28" s="27">
        <f t="shared" si="1"/>
        <v>7287.51</v>
      </c>
      <c r="J28" s="7">
        <f t="shared" si="2"/>
        <v>10319.11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1263.8220000000001</v>
      </c>
      <c r="P28" s="7">
        <f t="shared" si="20"/>
        <v>0</v>
      </c>
      <c r="Q28" s="7">
        <f t="shared" si="21"/>
        <v>0</v>
      </c>
      <c r="R28" s="7">
        <f t="shared" si="8"/>
        <v>1263.8220000000001</v>
      </c>
      <c r="S28" s="8">
        <f t="shared" si="9"/>
        <v>-1263.8220000000001</v>
      </c>
      <c r="T28" s="8">
        <f t="shared" si="22"/>
        <v>0</v>
      </c>
      <c r="U28" s="8">
        <f t="shared" si="10"/>
        <v>0</v>
      </c>
      <c r="V28" s="22">
        <f t="shared" si="0"/>
        <v>-1263.8220000000001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>
        <v>0</v>
      </c>
      <c r="D29" s="28">
        <f t="shared" si="24"/>
        <v>7287.51</v>
      </c>
      <c r="E29" s="26">
        <v>0</v>
      </c>
      <c r="F29" s="25">
        <f t="shared" si="23"/>
        <v>3031.6</v>
      </c>
      <c r="G29" s="17">
        <f t="shared" si="18"/>
        <v>24</v>
      </c>
      <c r="H29" s="27">
        <f t="shared" si="19"/>
        <v>21</v>
      </c>
      <c r="I29" s="27">
        <f t="shared" si="1"/>
        <v>7287.51</v>
      </c>
      <c r="J29" s="7">
        <f t="shared" si="2"/>
        <v>10319.11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1263.8220000000001</v>
      </c>
      <c r="P29" s="7">
        <f t="shared" si="20"/>
        <v>0</v>
      </c>
      <c r="Q29" s="7">
        <f t="shared" si="21"/>
        <v>0</v>
      </c>
      <c r="R29" s="7">
        <f t="shared" si="8"/>
        <v>1263.8220000000001</v>
      </c>
      <c r="S29" s="8">
        <f t="shared" si="9"/>
        <v>-1263.8220000000001</v>
      </c>
      <c r="T29" s="8">
        <f t="shared" si="22"/>
        <v>0</v>
      </c>
      <c r="U29" s="8">
        <f t="shared" si="10"/>
        <v>0</v>
      </c>
      <c r="V29" s="22">
        <f t="shared" si="0"/>
        <v>-1263.8220000000001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>
        <v>0</v>
      </c>
      <c r="D30" s="28">
        <f t="shared" si="24"/>
        <v>7287.51</v>
      </c>
      <c r="E30" s="26">
        <v>0</v>
      </c>
      <c r="F30" s="25">
        <f t="shared" si="23"/>
        <v>3031.6</v>
      </c>
      <c r="G30" s="17">
        <f t="shared" si="18"/>
        <v>24</v>
      </c>
      <c r="H30" s="27">
        <f t="shared" si="19"/>
        <v>22</v>
      </c>
      <c r="I30" s="27">
        <f t="shared" si="1"/>
        <v>7287.51</v>
      </c>
      <c r="J30" s="7">
        <f t="shared" si="2"/>
        <v>10319.11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1263.8220000000001</v>
      </c>
      <c r="P30" s="7">
        <f t="shared" si="20"/>
        <v>0</v>
      </c>
      <c r="Q30" s="7">
        <f t="shared" si="21"/>
        <v>0</v>
      </c>
      <c r="R30" s="7">
        <f t="shared" si="8"/>
        <v>1263.8220000000001</v>
      </c>
      <c r="S30" s="8">
        <f t="shared" si="9"/>
        <v>-1263.8220000000001</v>
      </c>
      <c r="T30" s="8">
        <f t="shared" si="22"/>
        <v>0</v>
      </c>
      <c r="U30" s="8">
        <f t="shared" si="10"/>
        <v>0</v>
      </c>
      <c r="V30" s="22">
        <f t="shared" si="0"/>
        <v>-1263.8220000000001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>
        <v>0</v>
      </c>
      <c r="D31" s="28">
        <f t="shared" si="24"/>
        <v>7287.51</v>
      </c>
      <c r="E31" s="26">
        <v>0</v>
      </c>
      <c r="F31" s="25">
        <f t="shared" si="23"/>
        <v>3031.6</v>
      </c>
      <c r="G31" s="17">
        <f t="shared" si="18"/>
        <v>24</v>
      </c>
      <c r="H31" s="27">
        <f t="shared" si="19"/>
        <v>23</v>
      </c>
      <c r="I31" s="27">
        <f t="shared" si="1"/>
        <v>7287.51</v>
      </c>
      <c r="J31" s="7">
        <f t="shared" si="2"/>
        <v>10319.11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1263.8220000000001</v>
      </c>
      <c r="P31" s="7">
        <f t="shared" si="20"/>
        <v>0</v>
      </c>
      <c r="Q31" s="7">
        <f t="shared" si="21"/>
        <v>0</v>
      </c>
      <c r="R31" s="7">
        <f t="shared" si="8"/>
        <v>1263.8220000000001</v>
      </c>
      <c r="S31" s="8">
        <f t="shared" si="9"/>
        <v>-1263.8220000000001</v>
      </c>
      <c r="T31" s="8">
        <f t="shared" si="22"/>
        <v>0</v>
      </c>
      <c r="U31" s="8">
        <f t="shared" si="10"/>
        <v>0</v>
      </c>
      <c r="V31" s="22">
        <f t="shared" si="0"/>
        <v>-1263.8220000000001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>
        <v>0</v>
      </c>
      <c r="D32" s="28">
        <f t="shared" si="24"/>
        <v>7287.51</v>
      </c>
      <c r="E32" s="26">
        <v>0</v>
      </c>
      <c r="F32" s="25">
        <f t="shared" si="23"/>
        <v>3031.6</v>
      </c>
      <c r="G32" s="17">
        <f t="shared" si="18"/>
        <v>24</v>
      </c>
      <c r="H32" s="27">
        <f t="shared" si="19"/>
        <v>24</v>
      </c>
      <c r="I32" s="27">
        <f t="shared" si="1"/>
        <v>7287.51</v>
      </c>
      <c r="J32" s="7">
        <f t="shared" si="2"/>
        <v>10319.11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1263.8220000000001</v>
      </c>
      <c r="P32" s="7">
        <f t="shared" si="20"/>
        <v>0</v>
      </c>
      <c r="Q32" s="7">
        <f t="shared" si="21"/>
        <v>0</v>
      </c>
      <c r="R32" s="7">
        <f t="shared" si="8"/>
        <v>1263.8220000000001</v>
      </c>
      <c r="S32" s="8">
        <f t="shared" si="9"/>
        <v>-1263.8220000000001</v>
      </c>
      <c r="T32" s="8">
        <f t="shared" si="22"/>
        <v>0</v>
      </c>
      <c r="U32" s="8">
        <f t="shared" si="10"/>
        <v>0</v>
      </c>
      <c r="V32" s="22">
        <f t="shared" si="0"/>
        <v>-1263.8220000000001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7287.51</v>
      </c>
      <c r="D34" s="32"/>
      <c r="E34" s="33">
        <f>SUM(E9:E33)</f>
        <v>3031.6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1263.8220000000001</v>
      </c>
      <c r="X34" s="35">
        <f>SUM(X9:X33)</f>
        <v>0</v>
      </c>
      <c r="Y34" s="35">
        <f>SUM(Y9:Y33)</f>
        <v>0</v>
      </c>
      <c r="Z34" s="35">
        <f>SUM(Z9:Z33)</f>
        <v>1263.8220000000001</v>
      </c>
      <c r="AB34" s="35">
        <f>SUM(AB9:AB33)</f>
        <v>825.52</v>
      </c>
      <c r="AD34" s="35">
        <f>SUM(AD9:AD33)</f>
        <v>8229.768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10319.11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1263.8220000000001</v>
      </c>
      <c r="X40" s="40">
        <f>X34-X38</f>
        <v>0</v>
      </c>
      <c r="Y40" s="40">
        <f>Y34-Y38</f>
        <v>0</v>
      </c>
      <c r="Z40" s="40">
        <f>Z34-Z38</f>
        <v>1263.8220000000001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:C10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57031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8" t="s">
        <v>61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46"/>
      <c r="AB6" s="50" t="s">
        <v>24</v>
      </c>
      <c r="AD6" s="50" t="s">
        <v>25</v>
      </c>
    </row>
    <row r="7" spans="1:3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48"/>
      <c r="D8" s="46">
        <v>0</v>
      </c>
      <c r="E8" s="49"/>
      <c r="F8" s="20">
        <v>0</v>
      </c>
      <c r="G8" s="47"/>
      <c r="H8" s="46"/>
      <c r="I8" s="47"/>
      <c r="J8" s="4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f>6446.67+16666.67</f>
        <v>23113.339999999997</v>
      </c>
      <c r="F9" s="25">
        <f>F8+E9</f>
        <v>23113.339999999997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23113.339999999997</v>
      </c>
      <c r="K9" s="7">
        <f>IF(I9&gt;50000,(I9-50000)*20%+3600,IF(I9&gt;30000,(I9-30000)*18%,0))</f>
        <v>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2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1849.07</v>
      </c>
      <c r="AD9" s="7">
        <f>(C9+E9)-Z9-AB9</f>
        <v>21264.269999999997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23113.339999999997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23113.339999999997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>
        <v>0</v>
      </c>
      <c r="D11" s="25">
        <f t="shared" ref="D11:D12" si="15">D10+C10</f>
        <v>0</v>
      </c>
      <c r="E11" s="26">
        <v>0</v>
      </c>
      <c r="F11" s="25">
        <f>F10+E11</f>
        <v>23113.339999999997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23113.339999999997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Q20" si="19">+P10+X10</f>
        <v>0</v>
      </c>
      <c r="Q11" s="7">
        <f t="shared" si="19"/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si="2"/>
        <v>0</v>
      </c>
      <c r="X11" s="7">
        <f t="shared" si="2"/>
        <v>0</v>
      </c>
      <c r="Y11" s="7">
        <f t="shared" si="2"/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>
        <v>0</v>
      </c>
      <c r="D12" s="25">
        <f t="shared" si="15"/>
        <v>0</v>
      </c>
      <c r="E12" s="26">
        <v>0</v>
      </c>
      <c r="F12" s="25">
        <f t="shared" ref="F12:F20" si="20">F11+E12</f>
        <v>23113.339999999997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23113.339999999997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19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"/>
        <v>0</v>
      </c>
      <c r="X12" s="7">
        <f t="shared" si="2"/>
        <v>0</v>
      </c>
      <c r="Y12" s="7">
        <f t="shared" si="2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0"/>
        <v>23113.339999999997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23113.339999999997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19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"/>
        <v>0</v>
      </c>
      <c r="X13" s="7">
        <f t="shared" si="2"/>
        <v>0</v>
      </c>
      <c r="Y13" s="7">
        <f t="shared" si="2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0"/>
        <v>23113.339999999997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23113.339999999997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19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"/>
        <v>0</v>
      </c>
      <c r="X14" s="7">
        <f t="shared" si="2"/>
        <v>0</v>
      </c>
      <c r="Y14" s="7">
        <f t="shared" si="2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>
        <v>0</v>
      </c>
      <c r="F15" s="25">
        <f t="shared" si="20"/>
        <v>23113.339999999997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23113.339999999997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19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"/>
        <v>0</v>
      </c>
      <c r="X15" s="7">
        <f t="shared" si="2"/>
        <v>0</v>
      </c>
      <c r="Y15" s="7">
        <f t="shared" si="2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0</v>
      </c>
      <c r="E16" s="26">
        <v>0</v>
      </c>
      <c r="F16" s="25">
        <f t="shared" si="20"/>
        <v>23113.339999999997</v>
      </c>
      <c r="G16" s="45">
        <v>5</v>
      </c>
      <c r="H16" s="40">
        <v>1</v>
      </c>
      <c r="I16" s="27">
        <f t="shared" si="3"/>
        <v>0</v>
      </c>
      <c r="J16" s="7">
        <f t="shared" si="4"/>
        <v>23113.339999999997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19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"/>
        <v>0</v>
      </c>
      <c r="X16" s="7">
        <f t="shared" si="2"/>
        <v>0</v>
      </c>
      <c r="Y16" s="7">
        <f t="shared" si="2"/>
        <v>0</v>
      </c>
      <c r="Z16" s="7">
        <f t="shared" si="12"/>
        <v>0</v>
      </c>
      <c r="AB16" s="7">
        <f t="shared" si="13"/>
        <v>0</v>
      </c>
      <c r="AD16" s="7">
        <f t="shared" si="14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20" si="21">D16+C16</f>
        <v>0</v>
      </c>
      <c r="E17" s="26">
        <v>0</v>
      </c>
      <c r="F17" s="25">
        <f t="shared" si="20"/>
        <v>23113.339999999997</v>
      </c>
      <c r="G17" s="45">
        <v>5</v>
      </c>
      <c r="H17" s="40">
        <v>2</v>
      </c>
      <c r="I17" s="27">
        <f t="shared" si="3"/>
        <v>0</v>
      </c>
      <c r="J17" s="7">
        <f t="shared" si="4"/>
        <v>23113.339999999997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19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"/>
        <v>0</v>
      </c>
      <c r="X17" s="7">
        <f t="shared" si="2"/>
        <v>0</v>
      </c>
      <c r="Y17" s="7">
        <f t="shared" si="2"/>
        <v>0</v>
      </c>
      <c r="Z17" s="7">
        <f t="shared" si="12"/>
        <v>0</v>
      </c>
      <c r="AB17" s="7">
        <f t="shared" si="13"/>
        <v>0</v>
      </c>
      <c r="AD17" s="7">
        <f t="shared" si="14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1"/>
        <v>0</v>
      </c>
      <c r="E18" s="26">
        <v>0</v>
      </c>
      <c r="F18" s="25">
        <f t="shared" si="20"/>
        <v>23113.339999999997</v>
      </c>
      <c r="G18" s="45">
        <v>5</v>
      </c>
      <c r="H18" s="40">
        <v>3</v>
      </c>
      <c r="I18" s="27">
        <f t="shared" si="3"/>
        <v>0</v>
      </c>
      <c r="J18" s="7">
        <f t="shared" si="4"/>
        <v>23113.339999999997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19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"/>
        <v>0</v>
      </c>
      <c r="X18" s="7">
        <f t="shared" si="2"/>
        <v>0</v>
      </c>
      <c r="Y18" s="7">
        <f t="shared" si="2"/>
        <v>0</v>
      </c>
      <c r="Z18" s="7">
        <f t="shared" si="12"/>
        <v>0</v>
      </c>
      <c r="AB18" s="7">
        <f t="shared" si="13"/>
        <v>0</v>
      </c>
      <c r="AD18" s="7">
        <f t="shared" si="14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1"/>
        <v>0</v>
      </c>
      <c r="E19" s="26">
        <v>0</v>
      </c>
      <c r="F19" s="25">
        <f t="shared" si="20"/>
        <v>23113.339999999997</v>
      </c>
      <c r="G19" s="45">
        <v>5</v>
      </c>
      <c r="H19" s="40">
        <v>4</v>
      </c>
      <c r="I19" s="27">
        <f t="shared" si="3"/>
        <v>0</v>
      </c>
      <c r="J19" s="7">
        <f t="shared" si="4"/>
        <v>23113.339999999997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19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"/>
        <v>0</v>
      </c>
      <c r="X19" s="7">
        <f t="shared" si="2"/>
        <v>0</v>
      </c>
      <c r="Y19" s="7">
        <f t="shared" si="2"/>
        <v>0</v>
      </c>
      <c r="Z19" s="7">
        <f t="shared" si="12"/>
        <v>0</v>
      </c>
      <c r="AB19" s="7">
        <f t="shared" si="13"/>
        <v>0</v>
      </c>
      <c r="AD19" s="7">
        <f t="shared" si="14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1"/>
        <v>0</v>
      </c>
      <c r="E20" s="26">
        <v>0</v>
      </c>
      <c r="F20" s="25">
        <f t="shared" si="20"/>
        <v>23113.339999999997</v>
      </c>
      <c r="G20" s="45">
        <v>5</v>
      </c>
      <c r="H20" s="40">
        <v>5</v>
      </c>
      <c r="I20" s="27">
        <f t="shared" si="3"/>
        <v>0</v>
      </c>
      <c r="J20" s="7">
        <f t="shared" si="4"/>
        <v>23113.339999999997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19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"/>
        <v>0</v>
      </c>
      <c r="X20" s="7">
        <f t="shared" si="2"/>
        <v>0</v>
      </c>
      <c r="Y20" s="7">
        <f t="shared" si="2"/>
        <v>0</v>
      </c>
      <c r="Z20" s="7">
        <f t="shared" si="12"/>
        <v>0</v>
      </c>
      <c r="AB20" s="7">
        <f t="shared" si="13"/>
        <v>0</v>
      </c>
      <c r="AD20" s="7">
        <f t="shared" si="14"/>
        <v>0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0</v>
      </c>
      <c r="D22" s="32"/>
      <c r="E22" s="33">
        <f>SUM(E9:E21)</f>
        <v>23113.339999999997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1849.07</v>
      </c>
      <c r="AD22" s="35">
        <f>SUM(AD9:AD21)</f>
        <v>21264.269999999997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23113.339999999997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F6:F7"/>
    <mergeCell ref="A6:A7"/>
    <mergeCell ref="B6:B7"/>
    <mergeCell ref="C6:C7"/>
    <mergeCell ref="D6:D7"/>
    <mergeCell ref="E6:E7"/>
    <mergeCell ref="S6:V6"/>
    <mergeCell ref="W6:Z6"/>
    <mergeCell ref="AB6:AB7"/>
    <mergeCell ref="AD6:AD7"/>
    <mergeCell ref="G6:G7"/>
    <mergeCell ref="H6:H7"/>
    <mergeCell ref="I6:I7"/>
    <mergeCell ref="J6:J7"/>
    <mergeCell ref="K6:N6"/>
    <mergeCell ref="O6:R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Bi-Monthly</vt:lpstr>
      <vt:lpstr>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Rashna P. Lingam</cp:lastModifiedBy>
  <dcterms:created xsi:type="dcterms:W3CDTF">2014-11-02T21:04:48Z</dcterms:created>
  <dcterms:modified xsi:type="dcterms:W3CDTF">2019-02-05T22:46:41Z</dcterms:modified>
</cp:coreProperties>
</file>